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460" activeTab="0"/>
  </bookViews>
  <sheets>
    <sheet name="Accueil" sheetId="1" r:id="rId1"/>
    <sheet name="UNITE 1" sheetId="2" r:id="rId2"/>
    <sheet name="UNITE 2" sheetId="3" r:id="rId3"/>
    <sheet name="UNITE 3" sheetId="4" r:id="rId4"/>
    <sheet name="UNITE 4" sheetId="5" r:id="rId5"/>
    <sheet name="UNITE 5" sheetId="6" r:id="rId6"/>
    <sheet name="MAJ" sheetId="7" r:id="rId7"/>
    <sheet name="Stat 1" sheetId="8" r:id="rId8"/>
    <sheet name="Stat U2" sheetId="9" r:id="rId9"/>
    <sheet name="Stat 3" sheetId="10" r:id="rId10"/>
    <sheet name="Stat 4" sheetId="11" r:id="rId11"/>
    <sheet name="Stat 5" sheetId="12" r:id="rId12"/>
    <sheet name="Risques" sheetId="13" r:id="rId13"/>
    <sheet name="Dommages" sheetId="14" r:id="rId14"/>
  </sheets>
  <externalReferences>
    <externalReference r:id="rId17"/>
  </externalReferences>
  <definedNames>
    <definedName name="choix">"cellue active"</definedName>
    <definedName name="degre_risque">#REF!</definedName>
    <definedName name="dommage">'UNITE 1'!$F$16</definedName>
    <definedName name="evaluer">'UNITE 4'!$L$11</definedName>
    <definedName name="gravité">'Dommages'!$B$16:$C$16</definedName>
    <definedName name="modele">'[1]Bureaux'!$7:$7</definedName>
    <definedName name="origine">'UNITE 1'!$E$16</definedName>
    <definedName name="reévaluer">'UNITE 4'!$O$11</definedName>
    <definedName name="risque">'Risques'!$B$23</definedName>
    <definedName name="risques">#REF!</definedName>
    <definedName name="_xlnm.Print_Area" localSheetId="6">'MAJ'!$B$2:$H$31</definedName>
    <definedName name="_xlnm.Print_Area" localSheetId="1">'UNITE 1'!#REF!</definedName>
  </definedNames>
  <calcPr fullCalcOnLoad="1"/>
</workbook>
</file>

<file path=xl/comments1.xml><?xml version="1.0" encoding="utf-8"?>
<comments xmlns="http://schemas.openxmlformats.org/spreadsheetml/2006/main">
  <authors>
    <author>user</author>
  </authors>
  <commentList>
    <comment ref="B4" authorId="0">
      <text>
        <r>
          <rPr>
            <sz val="12"/>
            <rFont val="Calibri"/>
            <family val="2"/>
          </rPr>
          <t>Saisir le nom de votre entreprise</t>
        </r>
        <r>
          <rPr>
            <sz val="9"/>
            <rFont val="Tahoma"/>
            <family val="2"/>
          </rPr>
          <t xml:space="preserve">
</t>
        </r>
      </text>
    </comment>
    <comment ref="B10" authorId="0">
      <text>
        <r>
          <rPr>
            <sz val="12"/>
            <rFont val="Calibri"/>
            <family val="2"/>
          </rPr>
          <t>Avant d'évaluer les risques, l'entreprise doit être découpée en unités de travail. Les unités peuvent correspondre à des postes de travail, à des zones, des emplacements  ou à des bâtiments.</t>
        </r>
        <r>
          <rPr>
            <sz val="9"/>
            <rFont val="Tahoma"/>
            <family val="2"/>
          </rPr>
          <t xml:space="preserve">
</t>
        </r>
      </text>
    </comment>
    <comment ref="D12" authorId="0">
      <text>
        <r>
          <rPr>
            <sz val="9"/>
            <rFont val="Tahoma"/>
            <family val="2"/>
          </rPr>
          <t xml:space="preserve">
En cliquant sur un bouton UNITE, vous accédez à la page d'évaluation de l'unité.</t>
        </r>
      </text>
    </comment>
    <comment ref="B6" authorId="0">
      <text>
        <r>
          <rPr>
            <sz val="12"/>
            <rFont val="Calibri"/>
            <family val="2"/>
          </rPr>
          <t xml:space="preserve">L'évaluation des risques se définit comme le fait d'appréhender les risques pour la santé et la sécurité des travailleurs, dans TOUS les aspects liés au travail;
L'évaluation constitue un véritable travail d'analyse de l'exposition des travailleurs à des dangers ou à des risques, dans toutes les phases de travail.
Les risques pour les travailleurs sont générés par l'état des installations et des équipements, par les méthodes et les pratiques de travail.
</t>
        </r>
      </text>
    </comment>
    <comment ref="D15" authorId="0">
      <text>
        <r>
          <rPr>
            <b/>
            <sz val="9"/>
            <rFont val="Tahoma"/>
            <family val="2"/>
          </rPr>
          <t xml:space="preserve">
</t>
        </r>
        <r>
          <rPr>
            <sz val="9"/>
            <rFont val="Tahoma"/>
            <family val="2"/>
          </rPr>
          <t>En cliquant sur un bouton STAT U, vous accedez aux statistques de l'unité</t>
        </r>
      </text>
    </comment>
    <comment ref="B9" authorId="0">
      <text>
        <r>
          <rPr>
            <sz val="11"/>
            <rFont val="Calibri"/>
            <family val="2"/>
          </rPr>
          <t xml:space="preserve">La première phase de la constitution du dossier EVRP comprend une identification des risques à chaque poste de travail, une évaluation de la gravité probable du dommage liée au risque identifié et une estimation de la fréquence d'exposition du travailleur au risque.
</t>
        </r>
      </text>
    </comment>
    <comment ref="C9" authorId="0">
      <text>
        <r>
          <rPr>
            <sz val="12"/>
            <rFont val="Calibri"/>
            <family val="2"/>
          </rPr>
          <t xml:space="preserve">La phase 2 de la constitution du dossier EVRP comprend l'établissement du plan d'action. 
Pour chaque risque identifié l'étude de la meilleure solution de prévention à réaliser, pour autant que possible éliminer le risque, sinon le réduire en termes de gravité. L'action est programmée en fonction des priorités.
</t>
        </r>
      </text>
    </comment>
    <comment ref="F9" authorId="0">
      <text>
        <r>
          <rPr>
            <sz val="12"/>
            <rFont val="Calibri"/>
            <family val="2"/>
          </rPr>
          <t xml:space="preserve">La phase 3 de la constitution du dossier EVRP est la priorisation des actions. 
La présente application effectue une priorisation mathématique des actions. Il convient de prioriser manuellement en fonction de la faisabilité des actions, ce qui est facilement réalisable est fait en premier.
</t>
        </r>
      </text>
    </comment>
    <comment ref="G9" authorId="0">
      <text>
        <r>
          <rPr>
            <sz val="11"/>
            <rFont val="Calibri"/>
            <family val="2"/>
          </rPr>
          <t xml:space="preserve">La phase 4 de la constitution du dossier EVRP consiste,  suite à l'action réalisée, à réévaluer le risque identifié au départ.
</t>
        </r>
      </text>
    </comment>
    <comment ref="B8" authorId="0">
      <text>
        <r>
          <rPr>
            <sz val="12"/>
            <rFont val="Calibri"/>
            <family val="2"/>
          </rPr>
          <t>Physiquement, le dossier d'évaluation des risques se présente sous la forme d'un classeur accessible à tous les travailleurs de l'entreprise.
Il est maintenu à jour régulièrement.</t>
        </r>
      </text>
    </comment>
    <comment ref="D9" authorId="0">
      <text>
        <r>
          <rPr>
            <sz val="12"/>
            <rFont val="Calibri"/>
            <family val="2"/>
          </rPr>
          <t>Afin de démontrer l'évolution de la prévention des risques professionnels de l'entreprise, il est conseillé d'enregistrer chaque année un nouveau dossier.</t>
        </r>
      </text>
    </comment>
  </commentList>
</comments>
</file>

<file path=xl/comments13.xml><?xml version="1.0" encoding="utf-8"?>
<comments xmlns="http://schemas.openxmlformats.org/spreadsheetml/2006/main">
  <authors>
    <author>philippe.di-maggio</author>
    <author>user</author>
  </authors>
  <commentList>
    <comment ref="C6" authorId="0">
      <text>
        <r>
          <rPr>
            <sz val="10"/>
            <rFont val="Calibri"/>
            <family val="2"/>
          </rPr>
          <t>La chute de plain pied est un risque d'accident qui résulte du contact brutal d'une personne avec le sol ou avec un objet au cours de la chute (appareil, meuble, machine).
C'est le risque le plus fréquent, ils sont présents dans toutes les entreprises.
Ci-dessous quelques unes des causes les plus fréquentes.</t>
        </r>
      </text>
    </comment>
    <comment ref="C7" authorId="0">
      <text>
        <r>
          <rPr>
            <sz val="8"/>
            <rFont val="Tahoma"/>
            <family val="2"/>
          </rPr>
          <t>Produits répandus (eau, huile, gazole, détritus…)
Conditions climatique (Feuilles, pluie …)</t>
        </r>
        <r>
          <rPr>
            <sz val="8"/>
            <rFont val="Tahoma"/>
            <family val="2"/>
          </rPr>
          <t xml:space="preserve">
</t>
        </r>
      </text>
    </comment>
    <comment ref="C8" authorId="0">
      <text>
        <r>
          <rPr>
            <sz val="8"/>
            <rFont val="Tahoma"/>
            <family val="2"/>
          </rPr>
          <t xml:space="preserve">Petite marche, estrade, rupture de pente
</t>
        </r>
      </text>
    </comment>
    <comment ref="C9" authorId="0">
      <text>
        <r>
          <rPr>
            <sz val="8"/>
            <rFont val="Tahoma"/>
            <family val="2"/>
          </rPr>
          <t xml:space="preserve">Revêtement dégradé, aspérité, trou, dalle descellée…)
</t>
        </r>
      </text>
    </comment>
    <comment ref="C10" authorId="0">
      <text>
        <r>
          <rPr>
            <sz val="8"/>
            <rFont val="Tahoma"/>
            <family val="2"/>
          </rPr>
          <t>Etroit ou longeant des zones rendues dangereuses par des parties saillantes.</t>
        </r>
        <r>
          <rPr>
            <sz val="8"/>
            <rFont val="Tahoma"/>
            <family val="2"/>
          </rPr>
          <t xml:space="preserve">
</t>
        </r>
      </text>
    </comment>
    <comment ref="C11" authorId="0">
      <text>
        <r>
          <rPr>
            <sz val="8"/>
            <rFont val="Tahoma"/>
            <family val="2"/>
          </rPr>
          <t>Entreposage d'objets divers : Tuyaux flexibles, cable, rallonge électrique, cartons, palettes ...</t>
        </r>
      </text>
    </comment>
    <comment ref="C13" authorId="0">
      <text>
        <r>
          <rPr>
            <b/>
            <sz val="8"/>
            <rFont val="Tahoma"/>
            <family val="2"/>
          </rPr>
          <t xml:space="preserve">
La chute de hauteur est un risque
 d'accident qui résulte du contact brutal d'une personne avec le sol ou avec un objet au cours de la chute (appareil, meuble, machine).
C'est un risque dont les conséquenses peuvent  être très graves, d'autant plus graves que le dénivelé est important.</t>
        </r>
        <r>
          <rPr>
            <sz val="8"/>
            <rFont val="Tahoma"/>
            <family val="2"/>
          </rPr>
          <t xml:space="preserve">
</t>
        </r>
      </text>
    </comment>
    <comment ref="C14" authorId="0">
      <text>
        <r>
          <rPr>
            <sz val="8"/>
            <rFont val="Tahoma"/>
            <family val="2"/>
          </rPr>
          <t xml:space="preserve">Escalier, passerelle, quai, fosse, cuve, trémie, trappe de descente...
</t>
        </r>
      </text>
    </comment>
    <comment ref="C15" authorId="0">
      <text>
        <r>
          <rPr>
            <sz val="8"/>
            <rFont val="Tahoma"/>
            <family val="2"/>
          </rPr>
          <t>Armoire, étagère, élément élevé de machine, Luminaires, toitures, bache et dome de camion, pont d'entretien de véhicule fixe ...</t>
        </r>
        <r>
          <rPr>
            <sz val="8"/>
            <rFont val="Tahoma"/>
            <family val="2"/>
          </rPr>
          <t xml:space="preserve">
</t>
        </r>
      </text>
    </comment>
    <comment ref="C16" authorId="0">
      <text>
        <r>
          <rPr>
            <sz val="8"/>
            <rFont val="Tahoma"/>
            <family val="2"/>
          </rPr>
          <t xml:space="preserve">Echelle, escabeau, échafaudage roulant ou fixe, 
</t>
        </r>
      </text>
    </comment>
    <comment ref="C17" authorId="0">
      <text>
        <r>
          <rPr>
            <sz val="8"/>
            <rFont val="Tahoma"/>
            <family val="2"/>
          </rPr>
          <t xml:space="preserve">Chaise, cartons,, caisse, empilement d'objet divers ou de mobilier, rack de stockage...
</t>
        </r>
      </text>
    </comment>
    <comment ref="C114" authorId="0">
      <text>
        <r>
          <rPr>
            <b/>
            <sz val="8"/>
            <rFont val="Tahoma"/>
            <family val="2"/>
          </rPr>
          <t>Les risques liés à la circulation interne résultant du heurt d'une personne par un véhicule (motocyclette, voiture, camion, engin de terrassement, appareil de levage , principalement les chariots élévateurs).
Ce sont des risques qui peuvent résulter aussi de la collision de deux véhicules entre eux ou contre un obstacle au sein même de l'entreprise.
Ce sont bien entendu des risques dont les conséquences peuvent être trés graves, d'autant plus que les énergies sont importantes (vitesse, masse)</t>
        </r>
      </text>
    </comment>
    <comment ref="C115" authorId="0">
      <text>
        <r>
          <rPr>
            <sz val="8"/>
            <rFont val="Tahoma"/>
            <family val="2"/>
          </rPr>
          <t xml:space="preserve">Zones de circulation commune aux piètons et aux véhicules, croisement, passage à proximité, poussière, échappement, chute d'objet...
</t>
        </r>
      </text>
    </comment>
    <comment ref="C116" authorId="0">
      <text>
        <r>
          <rPr>
            <sz val="8"/>
            <rFont val="Tahoma"/>
            <family val="2"/>
          </rPr>
          <t xml:space="preserve">Voies étroites, en pente, encombrées, en mauvais état, glissantes...
</t>
        </r>
      </text>
    </comment>
    <comment ref="C117" authorId="0">
      <text>
        <r>
          <rPr>
            <sz val="8"/>
            <rFont val="Tahoma"/>
            <family val="2"/>
          </rPr>
          <t xml:space="preserve">Chargement, manœuvres de demi tour, recul, parking, manque de place, manque de visibilité, absence de chef de manœuvre...
</t>
        </r>
      </text>
    </comment>
    <comment ref="C118" authorId="0">
      <text>
        <r>
          <rPr>
            <sz val="8"/>
            <rFont val="Tahoma"/>
            <family val="2"/>
          </rPr>
          <t xml:space="preserve">Freins, pneumatiques, direction, feux de recul et signal arrière, rétroviseurs...
</t>
        </r>
      </text>
    </comment>
    <comment ref="C120" authorId="0">
      <text>
        <r>
          <rPr>
            <b/>
            <sz val="8"/>
            <rFont val="Tahoma"/>
            <family val="2"/>
          </rPr>
          <t>C'est un risque d'accident de circulation lié au déplacement d'un salarié réalisant une mission pour le compte de son entreprise.
C'est un risque dont les conséquences peuvent être très importantes, dramatiques ou mortelles, qui est présent dans toutes les entreprises.</t>
        </r>
        <r>
          <rPr>
            <sz val="8"/>
            <rFont val="Tahoma"/>
            <family val="2"/>
          </rPr>
          <t xml:space="preserve">
</t>
        </r>
      </text>
    </comment>
    <comment ref="C121" authorId="0">
      <text>
        <r>
          <rPr>
            <sz val="8"/>
            <rFont val="Tahoma"/>
            <family val="2"/>
          </rPr>
          <t>Changement fréquent de lieux de travail, pression par le temps, 
rémunération à la course, distance et temps de conduite, absence d'accompagnateur...</t>
        </r>
      </text>
    </comment>
    <comment ref="C122" authorId="0">
      <text>
        <r>
          <rPr>
            <sz val="8"/>
            <rFont val="Tahoma"/>
            <family val="2"/>
          </rPr>
          <t xml:space="preserve">Dispersion des lieux de travail, éloignement des chantiers, fatigue et manque de sommeil ...
</t>
        </r>
      </text>
    </comment>
    <comment ref="C123" authorId="0">
      <text>
        <r>
          <rPr>
            <sz val="8"/>
            <rFont val="Tahoma"/>
            <family val="2"/>
          </rPr>
          <t xml:space="preserve">Communications téléphone portable, radio CB ou VHF, activité durant la conduite comme lecture de carte, changement de CD audio, allumage de cigarettes ...
</t>
        </r>
      </text>
    </comment>
    <comment ref="C125" authorId="0">
      <text>
        <r>
          <rPr>
            <sz val="8"/>
            <rFont val="Tahoma"/>
            <family val="2"/>
          </rPr>
          <t>Pneumatiques sous gonflés ou usés, état des freins, climatisation / ventilation défaillante, essuis glaces usés, optiques de phares inéfficaces ou vétustes, feux de signalisation en panne ...</t>
        </r>
        <r>
          <rPr>
            <sz val="8"/>
            <rFont val="Tahoma"/>
            <family val="2"/>
          </rPr>
          <t xml:space="preserve">
</t>
        </r>
      </text>
    </comment>
    <comment ref="C19" authorId="0">
      <text>
        <r>
          <rPr>
            <b/>
            <sz val="8"/>
            <rFont val="Tahoma"/>
            <family val="2"/>
          </rPr>
          <t>Ce sont des risques d'accident et/ou de maladies professionnelle au niveau du tronc, des membres supérieurs et inférieurs conscutifs à des postures contraignates, des efforts physiques intenses et/ou répétitifs, à des écrasements, à des chocs.
Ce sont des risques trés fréquents et présents dans la majorité des entreprises.
Les troubles musculo squelettiques (TMS) sont les maladies professionnelles les plus fréquentes et les plus répandues.</t>
        </r>
      </text>
    </comment>
    <comment ref="C20" authorId="0">
      <text>
        <r>
          <rPr>
            <sz val="8"/>
            <rFont val="Tahoma"/>
            <family val="2"/>
          </rPr>
          <t xml:space="preserve">Déchargement de cartons de faible dimension, dépotage de containers, récupération des charges en hauteur ...
</t>
        </r>
      </text>
    </comment>
    <comment ref="C21" authorId="0">
      <text>
        <r>
          <rPr>
            <sz val="8"/>
            <rFont val="Tahoma"/>
            <family val="2"/>
          </rPr>
          <t xml:space="preserve">Contraintes posturales liées à des charges de grandes dimensions, en hauteur, constituée d'arrêtes vives, à des passages étroits, charges avec peu de prises ... 
</t>
        </r>
      </text>
    </comment>
    <comment ref="C22" authorId="0">
      <text>
        <r>
          <rPr>
            <sz val="8"/>
            <rFont val="Tahoma"/>
            <family val="2"/>
          </rPr>
          <t>Températures élevées (dock, distances sous le soleil…) ou basses (chambres froides)
Déplacement dans des zones glissantes (flaques d'eau, trou sol inégal, boue …)</t>
        </r>
      </text>
    </comment>
    <comment ref="C23" authorId="0">
      <text>
        <r>
          <rPr>
            <sz val="8"/>
            <rFont val="Tahoma"/>
            <family val="2"/>
          </rPr>
          <t xml:space="preserve">découpage de viande, montages en série, activités de bureau (souris, claviers…), collage de timbres, tampons, couture, ponçage ... 
</t>
        </r>
      </text>
    </comment>
    <comment ref="C24" authorId="0">
      <text>
        <r>
          <rPr>
            <sz val="8"/>
            <rFont val="Tahoma"/>
            <family val="2"/>
          </rPr>
          <t xml:space="preserve">Travail sur écran, horlogerie, mécanique, travail dans des endroits restreints ...
</t>
        </r>
      </text>
    </comment>
    <comment ref="C52" authorId="0">
      <text>
        <r>
          <rPr>
            <b/>
            <sz val="8"/>
            <rFont val="Tahoma"/>
            <family val="2"/>
          </rPr>
          <t xml:space="preserve">
Ce sont des risques d'accident qui sont liés à la circulation des engins (collision, dérapage, écrasement) ou liés à la charge manutentionnée (chute, heurt, renversement) ou encore, liés à l'état de l'équipement de manutention (rupture, défaillance)
Ce sont des risques dont les conséquences peuvent être trés graves, d'autant que les énergies mises en jeu sont importantes.</t>
        </r>
      </text>
    </comment>
    <comment ref="C53" authorId="0">
      <text>
        <r>
          <rPr>
            <sz val="8"/>
            <rFont val="Tahoma"/>
            <family val="2"/>
          </rPr>
          <t xml:space="preserve">
Inadaptés à la tâche, à la charge, à l'état du sol, à la hauteur à atteindre, à la portée (distance de déplacement) ...
</t>
        </r>
      </text>
    </comment>
    <comment ref="C54" authorId="0">
      <text>
        <r>
          <rPr>
            <sz val="8"/>
            <rFont val="Tahoma"/>
            <family val="2"/>
          </rPr>
          <t xml:space="preserve">
Déplacement dans des allées ou des circulations lorsque l'appareil est en charge. Manutention charge non visible (hauteur, obstacle, etc.) 
Mauvais état des essuis-glace, parebrise étoilé, exiguité des zones de manœuvre, absence ou défaut de rétroviseurs, dépalcement en marche arrière, vitesse excessive des manoeuvres ...</t>
        </r>
      </text>
    </comment>
    <comment ref="C55" authorId="0">
      <text>
        <r>
          <rPr>
            <sz val="8"/>
            <rFont val="Tahoma"/>
            <family val="2"/>
          </rPr>
          <t xml:space="preserve">Mauvais état du sol, mauvaise répartition de la charge, charge trop lourde, trop volumineuse ...
</t>
        </r>
      </text>
    </comment>
    <comment ref="C56" authorId="0">
      <text>
        <r>
          <rPr>
            <sz val="8"/>
            <rFont val="Tahoma"/>
            <family val="2"/>
          </rPr>
          <t xml:space="preserve">
Prise de la charge non conventionnelle (métal contre métal, avec une seule fourche…), arrimage absent ou inexistant, absence de retenue depuis le sol, vent, balancement ... </t>
        </r>
        <r>
          <rPr>
            <sz val="8"/>
            <rFont val="Tahoma"/>
            <family val="2"/>
          </rPr>
          <t xml:space="preserve">
</t>
        </r>
      </text>
    </comment>
    <comment ref="C57" authorId="0">
      <text>
        <r>
          <rPr>
            <sz val="8"/>
            <rFont val="Tahoma"/>
            <family val="2"/>
          </rPr>
          <t xml:space="preserve">
Rupture d'un accessoire de levage (sangle, élingue), défaut de l'appareil de levage (rupture du cable, fin de course inopérant) 
</t>
        </r>
      </text>
    </comment>
    <comment ref="C26" authorId="0">
      <text>
        <r>
          <rPr>
            <b/>
            <sz val="8"/>
            <rFont val="Tahoma"/>
            <family val="2"/>
          </rPr>
          <t xml:space="preserve">
Ce sont des risques d'infection, d'allergie, de brulûre ou d'intoxication par inhalation, ingestion ou contact cutané avec des produits mis en œuvre ou émis sous forme de gaz, de particules solides ou liquides.
Dans certaines conditions c'est un risque de maladies professionnelles. Ce sont des risques fréquents dans de nombreuses activités professionnelles.</t>
        </r>
        <r>
          <rPr>
            <sz val="8"/>
            <rFont val="Tahoma"/>
            <family val="2"/>
          </rPr>
          <t xml:space="preserve">
</t>
        </r>
        <r>
          <rPr>
            <b/>
            <sz val="8"/>
            <rFont val="Tahoma"/>
            <family val="2"/>
          </rPr>
          <t xml:space="preserve"> Le risque chimique peut renvoyer au risque d'incendie ou d'explosion.</t>
        </r>
      </text>
    </comment>
    <comment ref="C27" authorId="0">
      <text>
        <r>
          <rPr>
            <sz val="8"/>
            <rFont val="Tahoma"/>
            <family val="2"/>
          </rPr>
          <t xml:space="preserve">Produits dont l'étiquetage stipule que ça ronge, ça pique, ça empoisonne, ça tue.
</t>
        </r>
      </text>
    </comment>
    <comment ref="C28" authorId="0">
      <text>
        <r>
          <rPr>
            <sz val="8"/>
            <rFont val="Tahoma"/>
            <family val="2"/>
          </rPr>
          <t xml:space="preserve">de gaz (appareils de chauffage) d'aérosol (vapeur d'huile, gaz, substance) de vapeurs (peinture céllulosiques, glycérophtaliques, au plomb, vernis, résines, diluants)
</t>
        </r>
      </text>
    </comment>
    <comment ref="C29" authorId="0">
      <text>
        <r>
          <rPr>
            <sz val="8"/>
            <rFont val="Tahoma"/>
            <family val="2"/>
          </rPr>
          <t xml:space="preserve">Poussières de métal, de sciure de bois, de ciment, d'amiante, de farine, de silice, de charbon, de souffre ...
</t>
        </r>
      </text>
    </comment>
    <comment ref="C30" authorId="0">
      <text>
        <r>
          <rPr>
            <sz val="8"/>
            <rFont val="Tahoma"/>
            <family val="2"/>
          </rPr>
          <t xml:space="preserve">Soudure, gaz d'échappement, combustions diverses ...
</t>
        </r>
      </text>
    </comment>
    <comment ref="C39" authorId="0">
      <text>
        <r>
          <rPr>
            <b/>
            <sz val="8"/>
            <rFont val="Tahoma"/>
            <family val="2"/>
          </rPr>
          <t xml:space="preserve">Ce sont des risques d'infection, d'allergie, ou d'intoxication résultant de la présence de microorganismes ( bactéries, virus, moisissures, …) 
Le mode de transmission peut se faire par inhalation, par ingestion, par contact ou par pénétration suite à une lesion.
</t>
        </r>
        <r>
          <rPr>
            <sz val="8"/>
            <rFont val="Tahoma"/>
            <family val="2"/>
          </rPr>
          <t xml:space="preserve">
</t>
        </r>
        <r>
          <rPr>
            <b/>
            <sz val="8"/>
            <rFont val="Tahoma"/>
            <family val="2"/>
          </rPr>
          <t>Ce sont des risques qui peuvent avoir des conséquences trés graves dans certaines professions.</t>
        </r>
      </text>
    </comment>
    <comment ref="C40" authorId="0">
      <text>
        <r>
          <rPr>
            <sz val="8"/>
            <rFont val="Tahoma"/>
            <family val="2"/>
          </rPr>
          <t>Virus, bactéries, parasites, champigons</t>
        </r>
        <r>
          <rPr>
            <sz val="8"/>
            <rFont val="Tahoma"/>
            <family val="2"/>
          </rPr>
          <t xml:space="preserve">
</t>
        </r>
      </text>
    </comment>
    <comment ref="C41" authorId="0">
      <text>
        <r>
          <rPr>
            <sz val="8"/>
            <rFont val="Tahoma"/>
            <family val="2"/>
          </rPr>
          <t>puces, excréments, urine, litières ...</t>
        </r>
        <r>
          <rPr>
            <sz val="8"/>
            <rFont val="Tahoma"/>
            <family val="2"/>
          </rPr>
          <t xml:space="preserve">
</t>
        </r>
      </text>
    </comment>
    <comment ref="C42" authorId="0">
      <text>
        <r>
          <rPr>
            <sz val="8"/>
            <rFont val="Tahoma"/>
            <family val="2"/>
          </rPr>
          <t xml:space="preserve">Produits contaminés solides, liquides (eaux usées) ...
</t>
        </r>
      </text>
    </comment>
    <comment ref="C43" authorId="0">
      <text>
        <r>
          <rPr>
            <sz val="8"/>
            <rFont val="Tahoma"/>
            <family val="2"/>
          </rPr>
          <t xml:space="preserve">Poussières, produits traités aux engrais, aux pesticides ... 
</t>
        </r>
      </text>
    </comment>
    <comment ref="C44" authorId="0">
      <text>
        <r>
          <rPr>
            <sz val="8"/>
            <rFont val="Tahoma"/>
            <family val="2"/>
          </rPr>
          <t xml:space="preserve">pansements, compresses, postillons, sang ...
</t>
        </r>
      </text>
    </comment>
    <comment ref="C61" authorId="0">
      <text>
        <r>
          <rPr>
            <b/>
            <sz val="8"/>
            <rFont val="Tahoma"/>
            <family val="2"/>
          </rPr>
          <t xml:space="preserve">
Ce sont des risques d'accident causés par l'action mécanique (coupure, perforation, écrasement, …) d'une machine, d'une partie de machine, d'un outil portatif, à main ou fixe.</t>
        </r>
        <r>
          <rPr>
            <sz val="8"/>
            <rFont val="Tahoma"/>
            <family val="2"/>
          </rPr>
          <t xml:space="preserve">
</t>
        </r>
        <r>
          <rPr>
            <b/>
            <sz val="8"/>
            <rFont val="Tahoma"/>
            <family val="2"/>
          </rPr>
          <t>Ce sont des risques courants dans nombre d'activités professionnelles</t>
        </r>
      </text>
    </comment>
    <comment ref="C62" authorId="0">
      <text>
        <r>
          <rPr>
            <sz val="8"/>
            <rFont val="Tahoma"/>
            <family val="2"/>
          </rPr>
          <t>organes de transmission, poulies, courroies, chaines, cables, pièces mobiles ...</t>
        </r>
      </text>
    </comment>
    <comment ref="C63" authorId="0">
      <text>
        <r>
          <rPr>
            <sz val="8"/>
            <rFont val="Tahoma"/>
            <family val="2"/>
          </rPr>
          <t xml:space="preserve">machines hydrauliques, à air comprimé, </t>
        </r>
        <r>
          <rPr>
            <sz val="8"/>
            <rFont val="Tahoma"/>
            <family val="2"/>
          </rPr>
          <t xml:space="preserve">
</t>
        </r>
      </text>
    </comment>
    <comment ref="C64" authorId="0">
      <text>
        <r>
          <rPr>
            <sz val="8"/>
            <rFont val="Tahoma"/>
            <family val="2"/>
          </rPr>
          <t>Outils tranchants, coupants, abrasifs … machines outils en général.</t>
        </r>
        <r>
          <rPr>
            <b/>
            <sz val="8"/>
            <rFont val="Tahoma"/>
            <family val="2"/>
          </rPr>
          <t xml:space="preserve">
</t>
        </r>
        <r>
          <rPr>
            <sz val="8"/>
            <rFont val="Tahoma"/>
            <family val="2"/>
          </rPr>
          <t xml:space="preserve">
</t>
        </r>
      </text>
    </comment>
    <comment ref="C65" authorId="0">
      <text>
        <r>
          <rPr>
            <sz val="8"/>
            <rFont val="Tahoma"/>
            <family val="2"/>
          </rPr>
          <t>Travaux de maintenance et ou de réparation, installation complémentaire, récupération d'une pièce coincée ou bloquée, libération d'énergie, fin de mouvement mécanique ...</t>
        </r>
        <r>
          <rPr>
            <sz val="8"/>
            <rFont val="Tahoma"/>
            <family val="2"/>
          </rPr>
          <t xml:space="preserve">
</t>
        </r>
      </text>
    </comment>
    <comment ref="C46" authorId="0">
      <text>
        <r>
          <rPr>
            <b/>
            <sz val="8"/>
            <rFont val="Tahoma"/>
            <family val="2"/>
          </rPr>
          <t>Ce sont des risques d'accidents qui résultent de la chute d'objets provenant d'un stockage ou d'un rangement en hauteur, d'un étage supérieur ou de l'effondrement de matériaux.
Ce sont des risques fréquents dans certaines activités professionnelles.</t>
        </r>
        <r>
          <rPr>
            <sz val="8"/>
            <rFont val="Tahoma"/>
            <family val="2"/>
          </rPr>
          <t xml:space="preserve">
</t>
        </r>
      </text>
    </comment>
    <comment ref="C47" authorId="0">
      <text>
        <r>
          <rPr>
            <sz val="8"/>
            <rFont val="Tahoma"/>
            <family val="2"/>
          </rPr>
          <t xml:space="preserve">racks de stockage, étagères, dessus d'armoire, phase de construction, élévation de matériel, d'équipement …
</t>
        </r>
      </text>
    </comment>
    <comment ref="C48" authorId="0">
      <text>
        <r>
          <rPr>
            <sz val="8"/>
            <rFont val="Tahoma"/>
            <family val="2"/>
          </rPr>
          <t xml:space="preserve">Caillebotis, échafaudages, toitures, palettes, caisses, containers, troncs d'arbre, planches ...
</t>
        </r>
      </text>
    </comment>
    <comment ref="C49" authorId="0">
      <text>
        <r>
          <rPr>
            <sz val="8"/>
            <rFont val="Tahoma"/>
            <family val="2"/>
          </rPr>
          <t>Etayement obligatoire des tranchées de profondeurs supérieures à 1,30m et de largeur équivalente ou inférieur au deux tiers de la profondeur (art 66 délibération 35CP)</t>
        </r>
      </text>
    </comment>
    <comment ref="C104" authorId="0">
      <text>
        <r>
          <rPr>
            <b/>
            <sz val="8"/>
            <rFont val="Tahoma"/>
            <family val="2"/>
          </rPr>
          <t xml:space="preserve">Ce sont des risques d'accident générés par l'inconfort, l'entrave à la communication orale et à la gêne lors de l'exécution de tâches délicates.
</t>
        </r>
        <r>
          <rPr>
            <sz val="8"/>
            <rFont val="Tahoma"/>
            <family val="2"/>
          </rPr>
          <t xml:space="preserve">
</t>
        </r>
        <r>
          <rPr>
            <b/>
            <sz val="8"/>
            <rFont val="Tahoma"/>
            <family val="2"/>
          </rPr>
          <t>Ce sont également des risques de maladie professionnelle dans le cas de longues expositions : La surdité est irréversible. Ce sont des risques fréquents dans certaines activités professionnelles.</t>
        </r>
      </text>
    </comment>
    <comment ref="C105" authorId="0">
      <text>
        <r>
          <rPr>
            <sz val="8"/>
            <rFont val="Tahoma"/>
            <family val="2"/>
          </rPr>
          <t>Compresseurs, moteurs, haut-parleurs, imprimantes, marteaux piqueurs, machines, outils ...</t>
        </r>
      </text>
    </comment>
    <comment ref="C106" authorId="0">
      <text>
        <r>
          <rPr>
            <sz val="8"/>
            <rFont val="Tahoma"/>
            <family val="2"/>
          </rPr>
          <t>Events, échappements d'air comprimé, signaux sonores autres que sirène d'alarme ...</t>
        </r>
        <r>
          <rPr>
            <sz val="8"/>
            <rFont val="Tahoma"/>
            <family val="2"/>
          </rPr>
          <t xml:space="preserve">
</t>
        </r>
      </text>
    </comment>
    <comment ref="C108" authorId="0">
      <text>
        <r>
          <rPr>
            <b/>
            <sz val="8"/>
            <rFont val="Tahoma"/>
            <family val="2"/>
          </rPr>
          <t>Ce sont des risques d'atteintes à la santé (malaises, fatigue, inconfort) si les conditions thermiques sont inadaptées.</t>
        </r>
        <r>
          <rPr>
            <sz val="8"/>
            <rFont val="Tahoma"/>
            <family val="2"/>
          </rPr>
          <t xml:space="preserve">
</t>
        </r>
      </text>
    </comment>
    <comment ref="C109" authorId="0">
      <text>
        <r>
          <rPr>
            <sz val="8"/>
            <rFont val="Tahoma"/>
            <family val="2"/>
          </rPr>
          <t xml:space="preserve">Manque de climatisation ou de chauffage, exposition au soleil, aux intempéries generant des températures hautes ou basses.
</t>
        </r>
      </text>
    </comment>
    <comment ref="C110" authorId="0">
      <text>
        <r>
          <rPr>
            <sz val="8"/>
            <rFont val="Tahoma"/>
            <family val="2"/>
          </rPr>
          <t>Températures ou conditions climatiques particulières, vent, pluie, courants d'air ...</t>
        </r>
        <r>
          <rPr>
            <sz val="8"/>
            <rFont val="Tahoma"/>
            <family val="2"/>
          </rPr>
          <t xml:space="preserve">
</t>
        </r>
      </text>
    </comment>
    <comment ref="C111" authorId="0">
      <text>
        <r>
          <rPr>
            <sz val="8"/>
            <rFont val="Tahoma"/>
            <family val="2"/>
          </rPr>
          <t xml:space="preserve">Proximité de matériel ou d'équipement chauffant tels que four, vitre exposées au soleil, rayonnement solaire ...
</t>
        </r>
      </text>
    </comment>
    <comment ref="C112" authorId="0">
      <text>
        <r>
          <rPr>
            <sz val="8"/>
            <rFont val="Tahoma"/>
            <family val="2"/>
          </rPr>
          <t xml:space="preserve">Activité liée au conditionnement, au travail en milieu frigorifique, réfrigéré. Travail en chambre froide. 
</t>
        </r>
      </text>
    </comment>
    <comment ref="C91" authorId="0">
      <text>
        <r>
          <rPr>
            <b/>
            <sz val="8"/>
            <rFont val="Tahoma"/>
            <family val="2"/>
          </rPr>
          <t>Ce sont des risques d'accidents  (brulures, blessures) conscutifs à un incendie ou à une explosion.
Ce sont des risques dont les conséquences peuvent être graves, voir mortelles et qui sont présents dans toutes les entreprises.</t>
        </r>
      </text>
    </comment>
    <comment ref="C92" authorId="0">
      <text>
        <r>
          <rPr>
            <sz val="8"/>
            <rFont val="Tahoma"/>
            <family val="2"/>
          </rPr>
          <t xml:space="preserve">Utilisation de produits dont l'éttiquetage stipule que ça flambe, ça fait flamber.
Travail de matériaux inflammables, gaz, poussière de bois, papier
</t>
        </r>
      </text>
    </comment>
    <comment ref="C93" authorId="0">
      <text>
        <r>
          <rPr>
            <sz val="8"/>
            <rFont val="Tahoma"/>
            <family val="2"/>
          </rPr>
          <t xml:space="preserve">Utilisation de produits pouvant générer des atmosphère à risque d'explosion : carburant, gaz, vapeurs, poussières ...
</t>
        </r>
      </text>
    </comment>
    <comment ref="C94" authorId="0">
      <text>
        <r>
          <rPr>
            <sz val="8"/>
            <rFont val="Tahoma"/>
            <family val="2"/>
          </rPr>
          <t>Installations dont le risque d'explosion peut survenir en cas disfonctionnement : Réserves de carburants, de solvants, de produits en fermentation ...</t>
        </r>
      </text>
    </comment>
    <comment ref="C95" authorId="0">
      <text>
        <r>
          <rPr>
            <sz val="8"/>
            <rFont val="Tahoma"/>
            <family val="2"/>
          </rPr>
          <t>Travail en espace clos ou enceinte pouvant contenir des vapeurs ou des gaz explosifs avec l'air : Gaz ou émanation provenant de la fermentation de matières (silos), produits volatils, vapeur de carburant, de solvants, de poussières.</t>
        </r>
        <r>
          <rPr>
            <sz val="8"/>
            <rFont val="Tahoma"/>
            <family val="2"/>
          </rPr>
          <t xml:space="preserve">
</t>
        </r>
      </text>
    </comment>
    <comment ref="C96" authorId="0">
      <text>
        <r>
          <rPr>
            <sz val="8"/>
            <rFont val="Tahoma"/>
            <family val="2"/>
          </rPr>
          <t xml:space="preserve">Mélange intentionnels ou non. Procédés de fabrication.
</t>
        </r>
      </text>
    </comment>
    <comment ref="C76" authorId="0">
      <text>
        <r>
          <rPr>
            <b/>
            <sz val="8"/>
            <rFont val="Tahoma"/>
            <family val="2"/>
          </rPr>
          <t>Ce sont des risques d'accident (brulure, électrocution)</t>
        </r>
        <r>
          <rPr>
            <sz val="8"/>
            <rFont val="Tahoma"/>
            <family val="2"/>
          </rPr>
          <t xml:space="preserve">
 </t>
        </r>
        <r>
          <rPr>
            <b/>
            <sz val="8"/>
            <rFont val="Tahoma"/>
            <family val="2"/>
          </rPr>
          <t>consécutifs à un contact avec un conducteur électrique ou une partie metallique sous tension, le retour se faisant par le sol ou par un élemént relié au sol (masse) ou entre deux conducteurs à des potentiels différents.
Ce sont des risques dont les conséquences peuvent être graves, voir mortelles et qui sont présents dans toutes les entreprises.</t>
        </r>
      </text>
    </comment>
    <comment ref="C77" authorId="0">
      <text>
        <r>
          <rPr>
            <sz val="8"/>
            <rFont val="Tahoma"/>
            <family val="2"/>
          </rPr>
          <t xml:space="preserve">Conducteur nu ou partie d'installation, d'équipement rendant accessibles des parties sous tensions dangereuse en cas de contact direct. Lignes aériennes haute tension passant au dessus d'une zone.
</t>
        </r>
      </text>
    </comment>
    <comment ref="C78" authorId="0">
      <text>
        <r>
          <rPr>
            <b/>
            <sz val="8"/>
            <rFont val="Tahoma"/>
            <family val="2"/>
          </rPr>
          <t xml:space="preserve">
Défaut d'isolement d'un équipement électrique, dispositifs de protection deffectueux (différentiels), défaut de mise à la terre, cable détérioré (d'un appareil ou d'une rallonge), cables enterrés non signalé ...
</t>
        </r>
      </text>
    </comment>
    <comment ref="C79" authorId="0">
      <text>
        <r>
          <rPr>
            <b/>
            <sz val="8"/>
            <rFont val="Tahoma"/>
            <family val="2"/>
          </rPr>
          <t xml:space="preserve">
Vérrouillage, fermeture, inter verrrouillage entre équipement avant toute intervention (maintenance, réparation, dépannage). Absence d'habilitaion du personnel intervenant, ...
</t>
        </r>
      </text>
    </comment>
    <comment ref="C80" authorId="0">
      <text>
        <r>
          <rPr>
            <b/>
            <sz val="8"/>
            <rFont val="Tahoma"/>
            <family val="2"/>
          </rPr>
          <t xml:space="preserve">
Zone humide, mouillée ou innondée dans le cadre du travail ou accidentellement : Locaux techniques, aires de lavage, nettoyage de zone, ...</t>
        </r>
        <r>
          <rPr>
            <sz val="8"/>
            <rFont val="Tahoma"/>
            <family val="2"/>
          </rPr>
          <t xml:space="preserve">
</t>
        </r>
      </text>
    </comment>
    <comment ref="C81" authorId="0">
      <text>
        <r>
          <rPr>
            <sz val="8"/>
            <rFont val="Tahoma"/>
            <family val="2"/>
          </rPr>
          <t>Personnes ayant des prédispositions à enmagasiner une charge électrique positive ou négative par le simple fait de se déplacer. Qualité des semelles de chaussure.</t>
        </r>
      </text>
    </comment>
    <comment ref="C84" authorId="0">
      <text>
        <r>
          <rPr>
            <b/>
            <sz val="8"/>
            <rFont val="Tahoma"/>
            <family val="2"/>
          </rPr>
          <t>Ce sont des risques d'atteinte à la santé (fatigue et gêne) si l'éclairage n'est pas adapté ou insuffisant. Il est aussi un facteur relativement fréquent d'accident (chute, heurt, …) ou d'erreurs</t>
        </r>
        <r>
          <rPr>
            <sz val="8"/>
            <rFont val="Tahoma"/>
            <family val="2"/>
          </rPr>
          <t xml:space="preserve">
</t>
        </r>
      </text>
    </comment>
    <comment ref="C85" authorId="0">
      <text>
        <r>
          <rPr>
            <sz val="8"/>
            <rFont val="Tahoma"/>
            <family val="2"/>
          </rPr>
          <t xml:space="preserve">Voir norme relative au niveau d'éclairement moyen à maintenir dans les locaux, les circulations et les voies, ainsi que pour certaine tâches. </t>
        </r>
        <r>
          <rPr>
            <sz val="8"/>
            <rFont val="Tahoma"/>
            <family val="2"/>
          </rPr>
          <t xml:space="preserve">
Défaut d'entretien des luminaires (empoussièrement, insectes …)</t>
        </r>
      </text>
    </comment>
    <comment ref="C86" authorId="0">
      <text>
        <r>
          <rPr>
            <sz val="8"/>
            <rFont val="Tahoma"/>
            <family val="2"/>
          </rPr>
          <t>Mauvais choix de lumière. Qualité et type de lampe, Indice de rendu des couleurs, contraste élevé, ...</t>
        </r>
      </text>
    </comment>
    <comment ref="C87" authorId="0">
      <text>
        <r>
          <rPr>
            <sz val="8"/>
            <rFont val="Tahoma"/>
            <family val="2"/>
          </rPr>
          <t>Eblouissement solaire ou par lumière artificielle (flash). Coup d'arc (soudure et éblouissement passif)</t>
        </r>
        <r>
          <rPr>
            <sz val="8"/>
            <rFont val="Tahoma"/>
            <family val="2"/>
          </rPr>
          <t xml:space="preserve">
</t>
        </r>
      </text>
    </comment>
    <comment ref="C88" authorId="0">
      <text>
        <r>
          <rPr>
            <sz val="8"/>
            <rFont val="Tahoma"/>
            <family val="2"/>
          </rPr>
          <t>Minimum requis pour :
Circulations, voies, parking, emplacements extérieurs : 50 lux
Bureaux : 450 lux
Atelier (hors établi) 125 lux
Etabli, machine outil : 250 lux</t>
        </r>
        <r>
          <rPr>
            <sz val="8"/>
            <rFont val="Tahoma"/>
            <family val="2"/>
          </rPr>
          <t xml:space="preserve">
Travail de pièce de taille moyenne sans précision particulière : 425 lux
Travail de pièce de petite taille sans précision particulière : 625 lux
Travail de précision : 1250 à 1750 lux
1 lux = 1 lumen au m2, chaque lampe et type de lampe est caractérisé par un nombre de lumen.</t>
        </r>
      </text>
    </comment>
    <comment ref="C89" authorId="0">
      <text>
        <r>
          <rPr>
            <sz val="8"/>
            <rFont val="Tahoma"/>
            <family val="2"/>
          </rPr>
          <t>Zone ou emplacement de travail difficile à éclairer y compris avec un éclairage d'appoint portatif (mécanique, faux plafonds, …)
Mauvaise orientation de la source d'éclairage, ombre sur le travail</t>
        </r>
        <r>
          <rPr>
            <sz val="8"/>
            <rFont val="Tahoma"/>
            <family val="2"/>
          </rPr>
          <t xml:space="preserve">
</t>
        </r>
      </text>
    </comment>
    <comment ref="C98" authorId="0">
      <text>
        <r>
          <rPr>
            <b/>
            <sz val="8"/>
            <rFont val="Tahoma"/>
            <family val="2"/>
          </rPr>
          <t>Ce sont des risques d'accidents et d'atteintes plus ou moins grave à la santé pour certains rayonnements. Ils peuvent être émis par certains appareils ou provenir spontanément de matériaux.</t>
        </r>
        <r>
          <rPr>
            <sz val="8"/>
            <rFont val="Tahoma"/>
            <family val="2"/>
          </rPr>
          <t xml:space="preserve">
</t>
        </r>
      </text>
    </comment>
    <comment ref="C99" authorId="0">
      <text>
        <r>
          <rPr>
            <sz val="8"/>
            <rFont val="Tahoma"/>
            <family val="2"/>
          </rPr>
          <t xml:space="preserve">Appareils contenant des éléments radioactifs, source de rayons X (Radiographie médicale ou industrielle)
</t>
        </r>
      </text>
    </comment>
    <comment ref="C100" authorId="0">
      <text>
        <r>
          <rPr>
            <sz val="8"/>
            <rFont val="Tahoma"/>
            <family val="2"/>
          </rPr>
          <t xml:space="preserve">Ultra-violet, laser, halogène,...
</t>
        </r>
      </text>
    </comment>
    <comment ref="C101" authorId="0">
      <text>
        <r>
          <rPr>
            <sz val="8"/>
            <rFont val="Tahoma"/>
            <family val="2"/>
          </rPr>
          <t xml:space="preserve">Installations électriques de puissance (transformateurs), radio communication, …
</t>
        </r>
      </text>
    </comment>
    <comment ref="C102" authorId="0">
      <text>
        <r>
          <rPr>
            <sz val="8"/>
            <rFont val="Tahoma"/>
            <family val="2"/>
          </rPr>
          <t>matières radioactives (stockage, utilisation)</t>
        </r>
        <r>
          <rPr>
            <sz val="8"/>
            <rFont val="Tahoma"/>
            <family val="2"/>
          </rPr>
          <t xml:space="preserve">
</t>
        </r>
      </text>
    </comment>
    <comment ref="C67" authorId="0">
      <text>
        <r>
          <rPr>
            <sz val="8"/>
            <rFont val="Tahoma"/>
            <family val="2"/>
          </rPr>
          <t xml:space="preserve">
Transmission de vibrations : Procédé de destruction, appareil transmettant des vibrations dans le sol, dans les supports ou dans les structures.
Compacteur, dameuse, BRH, marteaux piqueurs et burineurs, véhicules sans suppensions, etc.</t>
        </r>
      </text>
    </comment>
    <comment ref="C73" authorId="0">
      <text>
        <r>
          <rPr>
            <sz val="8"/>
            <rFont val="Tahoma"/>
            <family val="2"/>
          </rPr>
          <t xml:space="preserve">
</t>
        </r>
        <r>
          <rPr>
            <b/>
            <sz val="8"/>
            <rFont val="Tahoma"/>
            <family val="2"/>
          </rPr>
          <t>Espace clos :</t>
        </r>
        <r>
          <rPr>
            <sz val="8"/>
            <rFont val="Tahoma"/>
            <family val="2"/>
          </rPr>
          <t xml:space="preserve"> docks, containers, puits, galeries
</t>
        </r>
        <r>
          <rPr>
            <b/>
            <sz val="8"/>
            <rFont val="Tahoma"/>
            <family val="2"/>
          </rPr>
          <t xml:space="preserve">Espaces confinés : </t>
        </r>
        <r>
          <rPr>
            <sz val="8"/>
            <rFont val="Tahoma"/>
            <family val="2"/>
          </rPr>
          <t>silos structures metalliques fermées (cuves, réservoirs, conduites, etc.)</t>
        </r>
        <r>
          <rPr>
            <sz val="8"/>
            <rFont val="Tahoma"/>
            <family val="2"/>
          </rPr>
          <t xml:space="preserve">
</t>
        </r>
      </text>
    </comment>
    <comment ref="C74" authorId="0">
      <text>
        <r>
          <rPr>
            <sz val="8"/>
            <rFont val="Tahoma"/>
            <family val="2"/>
          </rPr>
          <t xml:space="preserve">Engins, appareils et machines hydrauliques. Réseau d'air comprimé, vapeur, ...
</t>
        </r>
      </text>
    </comment>
    <comment ref="C128" authorId="0">
      <text>
        <r>
          <rPr>
            <sz val="8"/>
            <rFont val="Tahoma"/>
            <family val="2"/>
          </rPr>
          <t xml:space="preserve">Déséquilibre entre la perception qu'une personne a des contraintes que lui impose son environnement (hiérarchie, délais, moyens humains et financiers) et la perception qu'elle a de ses propres ressources pour y faire face.
</t>
        </r>
      </text>
    </comment>
    <comment ref="C129" authorId="0">
      <text>
        <r>
          <rPr>
            <sz val="8"/>
            <rFont val="Tahoma"/>
            <family val="2"/>
          </rPr>
          <t>Agression physique ou verbale de collègues ou de supérieurs de travail, de clients ou du public.</t>
        </r>
        <r>
          <rPr>
            <sz val="8"/>
            <rFont val="Tahoma"/>
            <family val="2"/>
          </rPr>
          <t xml:space="preserve">
</t>
        </r>
      </text>
    </comment>
    <comment ref="C32" authorId="0">
      <text>
        <r>
          <rPr>
            <sz val="8"/>
            <rFont val="Tahoma"/>
            <family val="2"/>
          </rPr>
          <t xml:space="preserve">
</t>
        </r>
        <r>
          <rPr>
            <b/>
            <sz val="8"/>
            <rFont val="Tahoma"/>
            <family val="2"/>
          </rPr>
          <t>Présence de fibres d'amiante issues de matériaux de construcion, de pièces mécaniques ou environnementale, de terrains contenant de l'amiante.</t>
        </r>
      </text>
    </comment>
    <comment ref="C58" authorId="1">
      <text>
        <r>
          <rPr>
            <sz val="8"/>
            <rFont val="Tahoma"/>
            <family val="2"/>
          </rPr>
          <t xml:space="preserve">
Elingues de toutes natures, câbles, chaînes, cordages. Crochets, palonniers, préhenseurs, etc.
</t>
        </r>
      </text>
    </comment>
    <comment ref="C59" authorId="1">
      <text>
        <r>
          <rPr>
            <sz val="8"/>
            <rFont val="Tahoma"/>
            <family val="2"/>
          </rPr>
          <t xml:space="preserve">
Fuites d'huiles, réparations de fortunes, câble de levage abimé, usure ou déformation des fourches, panne des dispositifs de sécurité</t>
        </r>
        <r>
          <rPr>
            <sz val="9"/>
            <rFont val="Tahoma"/>
            <family val="2"/>
          </rPr>
          <t xml:space="preserve">
</t>
        </r>
      </text>
    </comment>
    <comment ref="C50" authorId="0">
      <text>
        <r>
          <rPr>
            <sz val="8"/>
            <rFont val="Tahoma"/>
            <family val="2"/>
          </rPr>
          <t xml:space="preserve">
Qualité des supports de voute, blindage des paroies, matériaux friables.
Voir dispositions prévues dans la délibération N° 35CP du 23 février 1989</t>
        </r>
      </text>
    </comment>
    <comment ref="C82" authorId="1">
      <text>
        <r>
          <rPr>
            <sz val="8"/>
            <rFont val="Tahoma"/>
            <family val="2"/>
          </rPr>
          <t xml:space="preserve">
Voir le rapport de vérification des installations électriques. Toute observation est une non conformité
La périodicité des vérifications est annuelle</t>
        </r>
        <r>
          <rPr>
            <sz val="9"/>
            <rFont val="Tahoma"/>
            <family val="2"/>
          </rPr>
          <t xml:space="preserve">
</t>
        </r>
      </text>
    </comment>
    <comment ref="C33" authorId="1">
      <text>
        <r>
          <rPr>
            <sz val="9"/>
            <rFont val="Tahoma"/>
            <family val="2"/>
          </rPr>
          <t xml:space="preserve">
</t>
        </r>
        <r>
          <rPr>
            <sz val="8"/>
            <rFont val="Tahoma"/>
            <family val="2"/>
          </rPr>
          <t>Absence de restricion d'accés à la zone de travail, air respirable des cabines d'engin non traité HEPA, de dispositions de rabattement des poussières, exposition sous le vent, dépollution des vêtements de travail, des outils et des véhicules, matériaux transportés sans humidification, eau de dépollution non traitée, signalisation du chantier, etc.</t>
        </r>
      </text>
    </comment>
    <comment ref="C35" authorId="1">
      <text>
        <r>
          <rPr>
            <sz val="8"/>
            <rFont val="Tahoma"/>
            <family val="2"/>
          </rPr>
          <t xml:space="preserve">
Système d'extraction de l'air pollué, aspiration des poussières, système de sas et de dépollution, traitement des eaux de dépollution, signalisation du chantier, etc.</t>
        </r>
      </text>
    </comment>
    <comment ref="C34" authorId="1">
      <text>
        <r>
          <rPr>
            <b/>
            <sz val="8"/>
            <rFont val="Tahoma"/>
            <family val="2"/>
          </rPr>
          <t xml:space="preserve">
</t>
        </r>
        <r>
          <rPr>
            <sz val="8"/>
            <rFont val="Tahoma"/>
            <family val="2"/>
          </rPr>
          <t>Perçage de murs, travail sur des calorifuges de canalisations et autres, travail sur des surfaces floquées, retrait de dalles de sol collées, etc.
Dépose ou coupe de dalles, de panneaux, de toitures et de conduites en fibrociment, etc.</t>
        </r>
        <r>
          <rPr>
            <b/>
            <sz val="8"/>
            <rFont val="Tahoma"/>
            <family val="2"/>
          </rPr>
          <t xml:space="preserve">
</t>
        </r>
      </text>
    </comment>
    <comment ref="C36" authorId="1">
      <text>
        <r>
          <rPr>
            <sz val="8"/>
            <rFont val="Tahoma"/>
            <family val="2"/>
          </rPr>
          <t xml:space="preserve">
Sacs non étiquetés, non étanches, stockage des matériaux à l'air libre,  transport routier sans protections, opération de manutentions et de vidanges, etc.</t>
        </r>
      </text>
    </comment>
    <comment ref="C37" authorId="1">
      <text>
        <r>
          <rPr>
            <b/>
            <sz val="8"/>
            <rFont val="Tahoma"/>
            <family val="2"/>
          </rPr>
          <t xml:space="preserve">
</t>
        </r>
        <r>
          <rPr>
            <sz val="8"/>
            <rFont val="Tahoma"/>
            <family val="2"/>
          </rPr>
          <t>Nettoyages des mécanisme de freinage et d'embrayage, démontage de joints collés ou non, soufflage de pièces mécaniques,  sur les vieux véhicules été les vielles machines.
 !!! Suivant l'origine certaines machines peuvent encore contenir des matéraiux amiantés (chine, canada, notamment)</t>
        </r>
      </text>
    </comment>
    <comment ref="C124" authorId="1">
      <text>
        <r>
          <rPr>
            <sz val="8"/>
            <rFont val="Tahoma"/>
            <family val="2"/>
          </rPr>
          <t xml:space="preserve">
Mauvaise répartion des charges, surfaces de charge inadapté ou insuffisante, moyens d'arrimage defectueux ou insuffisants, absence de moyens de manutention ou moyen inadaptés, etc.</t>
        </r>
        <r>
          <rPr>
            <b/>
            <sz val="9"/>
            <rFont val="Tahoma"/>
            <family val="2"/>
          </rPr>
          <t xml:space="preserve">
</t>
        </r>
      </text>
    </comment>
    <comment ref="C68" authorId="1">
      <text>
        <r>
          <rPr>
            <sz val="8"/>
            <rFont val="Tahoma"/>
            <family val="2"/>
          </rPr>
          <t xml:space="preserve">
Destructions à l'explosif sur terre ou sous marin.</t>
        </r>
      </text>
    </comment>
    <comment ref="C69" authorId="1">
      <text>
        <r>
          <rPr>
            <sz val="8"/>
            <rFont val="Tahoma"/>
            <family val="2"/>
          </rPr>
          <t xml:space="preserve">
Un mauvais isolement entre une machine et les œuvres mortes du bâtiment génère des vibrations s'amplitude plus ou moins fortes. C'est souvent le cas lorsque les machines se trouvent sur des mezzanines, sur des vieux supports, etc.
</t>
        </r>
      </text>
    </comment>
    <comment ref="C70" authorId="1">
      <text>
        <r>
          <rPr>
            <sz val="8"/>
            <rFont val="Tahoma"/>
            <family val="2"/>
          </rPr>
          <t xml:space="preserve">
Compacteur, dameuse, BRH, marteaux piqueurs, burineurs,et bien d'autres outils sont générateurs de vibrations pour le corps humain.
A l'utilisation de ces outils est souvent associé le risque lié aux émissions sonores.</t>
        </r>
      </text>
    </comment>
    <comment ref="C71" authorId="1">
      <text>
        <r>
          <rPr>
            <sz val="8"/>
            <rFont val="Tahoma"/>
            <family val="2"/>
          </rPr>
          <t xml:space="preserve">
Certains véhicules, notamment les chariots élévateurs, les transpalettes motorisés, les véhicules à pneux durs spécialment prévus pour se déplacer sur des surfaces planes et lisses ne sont pas équipés de suspension. Chaque choc contraint la colonne vertébrale du conducteur.</t>
        </r>
      </text>
    </comment>
  </commentList>
</comments>
</file>

<file path=xl/comments2.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1"/>
            <rFont val="Calibri"/>
            <family val="2"/>
          </rPr>
          <t xml:space="preserve">
Saisir la fréquence d'exposition des salariés au risque
1</t>
        </r>
        <r>
          <rPr>
            <sz val="11"/>
            <rFont val="Calibri"/>
            <family val="2"/>
          </rPr>
          <t xml:space="preserve"> = Faible : Exposition 1 fois par an
</t>
        </r>
        <r>
          <rPr>
            <b/>
            <sz val="11"/>
            <rFont val="Calibri"/>
            <family val="2"/>
          </rPr>
          <t>2</t>
        </r>
        <r>
          <rPr>
            <sz val="11"/>
            <rFont val="Calibri"/>
            <family val="2"/>
          </rPr>
          <t xml:space="preserve"> = Moyenne : Exposition 1 fois par mois
</t>
        </r>
        <r>
          <rPr>
            <b/>
            <sz val="11"/>
            <rFont val="Calibri"/>
            <family val="2"/>
          </rPr>
          <t>3</t>
        </r>
        <r>
          <rPr>
            <sz val="11"/>
            <rFont val="Calibri"/>
            <family val="2"/>
          </rPr>
          <t xml:space="preserve"> = Fréquente : Exposition 1 fois par semaine
</t>
        </r>
        <r>
          <rPr>
            <b/>
            <sz val="11"/>
            <rFont val="Calibri"/>
            <family val="2"/>
          </rPr>
          <t>4</t>
        </r>
        <r>
          <rPr>
            <sz val="11"/>
            <rFont val="Calibri"/>
            <family val="2"/>
          </rPr>
          <t xml:space="preserve"> = Très fréquente : Exposition quotidienne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3.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4.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5.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6.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 ref="Q7" authorId="1">
      <text>
        <r>
          <rPr>
            <b/>
            <sz val="12"/>
            <rFont val="Calibri"/>
            <family val="2"/>
          </rPr>
          <t>Saisir le niveau de gravité résiduel une fois l'action corrective réaliée.</t>
        </r>
        <r>
          <rPr>
            <sz val="12"/>
            <rFont val="Calibri"/>
            <family val="2"/>
          </rPr>
          <t xml:space="preserve">
</t>
        </r>
      </text>
    </comment>
  </commentList>
</comments>
</file>

<file path=xl/sharedStrings.xml><?xml version="1.0" encoding="utf-8"?>
<sst xmlns="http://schemas.openxmlformats.org/spreadsheetml/2006/main" count="387" uniqueCount="200">
  <si>
    <t>UNITES DE TRAVAIL</t>
  </si>
  <si>
    <t>Sol glissant</t>
  </si>
  <si>
    <t>Sol inégal</t>
  </si>
  <si>
    <t>Sol deffectueux</t>
  </si>
  <si>
    <t>Passage étroit</t>
  </si>
  <si>
    <t>Passage encombré</t>
  </si>
  <si>
    <t>Zones présentant des parties en contrebas</t>
  </si>
  <si>
    <t>Acces à des parties hautes</t>
  </si>
  <si>
    <t>Utilisation de dispositifs mobiles</t>
  </si>
  <si>
    <t xml:space="preserve">Utilisation de moyens de fortune </t>
  </si>
  <si>
    <t>Voies de circulation dangereuses</t>
  </si>
  <si>
    <t>Zone de maneouvre</t>
  </si>
  <si>
    <t>Mauvais état des véhicules</t>
  </si>
  <si>
    <t>Tâches imposant des gestes répétitifs</t>
  </si>
  <si>
    <t xml:space="preserve">Travaux imposant un maintien dans une posture </t>
  </si>
  <si>
    <t>Utilisation d'un moyen de manutention inadapté</t>
  </si>
  <si>
    <t>Instabilité des moyens de manutention</t>
  </si>
  <si>
    <t>Instabilité des charges</t>
  </si>
  <si>
    <t>Utilisation de produits particuliers</t>
  </si>
  <si>
    <t>Emission de gaz, d'aérosol</t>
  </si>
  <si>
    <t>Emission de poussières</t>
  </si>
  <si>
    <t>Emission de fumées</t>
  </si>
  <si>
    <t>Travail en laboratoire sur des micro organismes</t>
  </si>
  <si>
    <t>Travail en contact avec des animaux</t>
  </si>
  <si>
    <t>Travail en contact avec des produits agroalimentaires</t>
  </si>
  <si>
    <t>Soins aux personnes en milieu hospitalier</t>
  </si>
  <si>
    <t>Objets, marchandise stockée en hauteur</t>
  </si>
  <si>
    <t>Objets empilés sur une grande hauteur</t>
  </si>
  <si>
    <t>Travail effectué à des températures inadaptées</t>
  </si>
  <si>
    <t>Travail effectué à des températures particulières</t>
  </si>
  <si>
    <t>Utilisation de produits inflammables</t>
  </si>
  <si>
    <t>Utilisation de produits explosifs</t>
  </si>
  <si>
    <t>Emplacement à risques d'explosion</t>
  </si>
  <si>
    <t>Création d'atmosphère explosives avec l'air</t>
  </si>
  <si>
    <t>Mélange de produits incompatibles</t>
  </si>
  <si>
    <t>Emplacements humides ou mouillés</t>
  </si>
  <si>
    <t>Poste de travail insuffisament éclairé pour la tâche exercée</t>
  </si>
  <si>
    <t>Eclairage inadapté pour la tâche exercée</t>
  </si>
  <si>
    <t>Risque d'éblouissement</t>
  </si>
  <si>
    <t>Zone de passage mal éclairée</t>
  </si>
  <si>
    <t>Postures contraignantes induites par un mauvais éclairage</t>
  </si>
  <si>
    <t>Rayonnement optique</t>
  </si>
  <si>
    <t>Rayonnement électromagnétique</t>
  </si>
  <si>
    <t>Sols isolants, éléctricité statique</t>
  </si>
  <si>
    <t>Vibrations</t>
  </si>
  <si>
    <t>Fluides sous pression</t>
  </si>
  <si>
    <t>Violence au travail</t>
  </si>
  <si>
    <t>Stress au travail</t>
  </si>
  <si>
    <t>Type de risque</t>
  </si>
  <si>
    <t>Existence de zones de circulation commune</t>
  </si>
  <si>
    <t>Perte de charge</t>
  </si>
  <si>
    <t>Contact avec des déchets, des liquides contaminés</t>
  </si>
  <si>
    <t>Bruits continu par des machines ou des outils</t>
  </si>
  <si>
    <t>Bruits impulsionnels de machines ou d'outils</t>
  </si>
  <si>
    <t>G</t>
  </si>
  <si>
    <t>Retour accueil</t>
  </si>
  <si>
    <t>F</t>
  </si>
  <si>
    <t>Evaluation</t>
  </si>
  <si>
    <t>Priorité</t>
  </si>
  <si>
    <t>Retour Evalation Unité 1 (U1)</t>
  </si>
  <si>
    <t>Retour Evalation Unité 2 (U2)</t>
  </si>
  <si>
    <t>Retour Evalation Unité 3 (U3)</t>
  </si>
  <si>
    <t>Retour Evalation Unité 4 (U4)</t>
  </si>
  <si>
    <t>Retour Evalation Unité 5 (U5)</t>
  </si>
  <si>
    <t>Priorité 1</t>
  </si>
  <si>
    <t>Priorité 2</t>
  </si>
  <si>
    <t>Priorité 3</t>
  </si>
  <si>
    <t>Atteindre tableau Unité 3</t>
  </si>
  <si>
    <t xml:space="preserve">Atteindre tableau Unité 2 </t>
  </si>
  <si>
    <t xml:space="preserve">Atteindre tableau Unité 1 </t>
  </si>
  <si>
    <t>Atteindre tableau Unité 4</t>
  </si>
  <si>
    <t>Atteindre tableau Unité 5</t>
  </si>
  <si>
    <t xml:space="preserve">Atteindre stat Unité 1 </t>
  </si>
  <si>
    <t xml:space="preserve">Atteindre stat Unité 2 </t>
  </si>
  <si>
    <t>Atteindre stat Unité 3</t>
  </si>
  <si>
    <t>Atteindre stat Unité 4</t>
  </si>
  <si>
    <t>Atteindre stat  Unité 5</t>
  </si>
  <si>
    <t>Atteindre feuille MAJ</t>
  </si>
  <si>
    <t>Aujourd'hui le</t>
  </si>
  <si>
    <t>Date</t>
  </si>
  <si>
    <t>SUIVI DU DOSSIER D'EVALUATION</t>
  </si>
  <si>
    <t xml:space="preserve">EVALUATION DES RISQUES PROFESSIONNELS </t>
  </si>
  <si>
    <t>DOSSIER EVRP</t>
  </si>
  <si>
    <t>USINE</t>
  </si>
  <si>
    <t>Date constat</t>
  </si>
  <si>
    <t>Action corrective à réaliser</t>
  </si>
  <si>
    <t>Réalisée le</t>
  </si>
  <si>
    <t>PLAN D'ACTION</t>
  </si>
  <si>
    <t>Bureau 1</t>
  </si>
  <si>
    <t>TYPES DE RISQUES PROFESSIONNELS</t>
  </si>
  <si>
    <t>Consultation de la liste de risques</t>
  </si>
  <si>
    <t>Sélection d'un risque et copie sur la feuille unité 1</t>
  </si>
  <si>
    <t xml:space="preserve">Fils électriques au sol, dans le passage </t>
  </si>
  <si>
    <t>Danger : Constat</t>
  </si>
  <si>
    <t>Condition agravante</t>
  </si>
  <si>
    <t xml:space="preserve">Dommage </t>
  </si>
  <si>
    <t>Installer une goulotte de sol</t>
  </si>
  <si>
    <t>Débutera le</t>
  </si>
  <si>
    <t>Niveau d'éclairage 145 lux</t>
  </si>
  <si>
    <t>Remplacer les luminaires</t>
  </si>
  <si>
    <t>Mobilier face à la zone de chute</t>
  </si>
  <si>
    <t>STOCKAGE</t>
  </si>
  <si>
    <t>ATELIER</t>
  </si>
  <si>
    <t>EXTERIEURS</t>
  </si>
  <si>
    <t xml:space="preserve">Atteindre évaluation </t>
  </si>
  <si>
    <t xml:space="preserve">Atteindre re évaluation </t>
  </si>
  <si>
    <t>RESULTAT</t>
  </si>
  <si>
    <t>Gravité résiduelle</t>
  </si>
  <si>
    <t>Atteindreligne de saisie sur la feuille d'unité</t>
  </si>
  <si>
    <t>Chute de plain pied</t>
  </si>
  <si>
    <t>Chute de hauteur</t>
  </si>
  <si>
    <t>Copiez un risque ou une cause de risque dans la feuille d'unité.</t>
  </si>
  <si>
    <t>Circulation interne</t>
  </si>
  <si>
    <t>Troubles musculo squeletiques</t>
  </si>
  <si>
    <t>Manutentions manuelles répétitives de charges</t>
  </si>
  <si>
    <t>Manutentions manuelles hors conditions de références</t>
  </si>
  <si>
    <t>Manutentions dans un environnement particulier</t>
  </si>
  <si>
    <t>Manutentions mécanisées</t>
  </si>
  <si>
    <t>Manutention sans visibilité</t>
  </si>
  <si>
    <t>Mauvais état des accessoires de levage</t>
  </si>
  <si>
    <t>Mauvais étant de l'appareis de levage</t>
  </si>
  <si>
    <t>Défaut de procédures de consignations</t>
  </si>
  <si>
    <t>Effondrement et chute d'objets</t>
  </si>
  <si>
    <t>Travaux en tranchées</t>
  </si>
  <si>
    <t>Travaux effectués dans des puits ou des galeries</t>
  </si>
  <si>
    <t>Electrique</t>
  </si>
  <si>
    <t>Conductueurs nus accessibles</t>
  </si>
  <si>
    <t xml:space="preserve">Défaut de consignation électrique </t>
  </si>
  <si>
    <t>Emplacements de humides ou mouillés</t>
  </si>
  <si>
    <t>Outils, machines, appareils défectueux</t>
  </si>
  <si>
    <t>Non conformités électriques (rapport vérrification)</t>
  </si>
  <si>
    <t>Eclairage</t>
  </si>
  <si>
    <t>Rayonnement</t>
  </si>
  <si>
    <t>Rayonnement radioactif</t>
  </si>
  <si>
    <t>Utilisation de matière ou de matériaux rayonnants</t>
  </si>
  <si>
    <t>Emissions sonores</t>
  </si>
  <si>
    <t>Ambiance thermique</t>
  </si>
  <si>
    <t>Ambiances particuilèrement chaudes</t>
  </si>
  <si>
    <t>Ambiances particulièrement froides</t>
  </si>
  <si>
    <t>Incendie / Explosion</t>
  </si>
  <si>
    <t>Retour aux unités</t>
  </si>
  <si>
    <t>Manipulation de matériaux de construction contenant de l'amiante</t>
  </si>
  <si>
    <t>Manipulation de pièces mécaniques contenant de l'amiante</t>
  </si>
  <si>
    <t>Travaux de terrassement en terrain amiantière</t>
  </si>
  <si>
    <t>Mauvais stockage de déchets amiantés</t>
  </si>
  <si>
    <t>Mise en œuvre des installations de prévention</t>
  </si>
  <si>
    <t>Qualité de l'air</t>
  </si>
  <si>
    <t>Psychosociaux</t>
  </si>
  <si>
    <t>Routier</t>
  </si>
  <si>
    <t>Lié à l'organisation du travail</t>
  </si>
  <si>
    <t>Lié aux déplacements</t>
  </si>
  <si>
    <t>Lié aux à la nécessité de communication</t>
  </si>
  <si>
    <t>Lié aux chargements des véhicules</t>
  </si>
  <si>
    <t>Lié à l'état ou à l'agencement des véhicules</t>
  </si>
  <si>
    <t>Effet des produits himiques</t>
  </si>
  <si>
    <t>Inhalation de fibres d'amiante</t>
  </si>
  <si>
    <t>Exposition biologique</t>
  </si>
  <si>
    <t>Travail avec des machines</t>
  </si>
  <si>
    <t>Outils ou machine présentant des parties mobiles accesibles</t>
  </si>
  <si>
    <t>Outils ou machines foctionnant à l'aide de fluides sous pression</t>
  </si>
  <si>
    <t>Outils rotatifs tranchants</t>
  </si>
  <si>
    <t xml:space="preserve">Procédé de destruction, </t>
  </si>
  <si>
    <t>Transmission de vibrations dans le sol, les supports ou les structures</t>
  </si>
  <si>
    <t>Utilisation d'outils</t>
  </si>
  <si>
    <t>Véhicule sans supensions</t>
  </si>
  <si>
    <t>GRAVITE DES DOMMAGES</t>
  </si>
  <si>
    <t>Faible : Accident sans arrêt de travail</t>
  </si>
  <si>
    <t>Très grave : Maladie mortelle</t>
  </si>
  <si>
    <t>Très grave : Accident mortel</t>
  </si>
  <si>
    <t>Grave : Maladie avec incapacité partielle permanente</t>
  </si>
  <si>
    <t>Grave : Accident avec incapacité partielle permanente</t>
  </si>
  <si>
    <t>Moyenne : Accident avec arrêt de travail</t>
  </si>
  <si>
    <t>Moyenne : Maladie avec arrêt de travail</t>
  </si>
  <si>
    <t>Consultation de la gravité des dommages</t>
  </si>
  <si>
    <t>Sélection d'un risque et copie sur la feuille unite</t>
  </si>
  <si>
    <t>Gravité</t>
  </si>
  <si>
    <t>Note</t>
  </si>
  <si>
    <t>Pour copier une gravité et sa note sur une feuille d'unité, sélectionnez les deux cellules et cliquez sur copie</t>
  </si>
  <si>
    <t>Nom de l'entreprise</t>
  </si>
  <si>
    <t>ETAT DES ACTIONS A ENTREPRENDRE</t>
  </si>
  <si>
    <t>Résultat éval</t>
  </si>
  <si>
    <t>Coffret électrique exposé à la pluie</t>
  </si>
  <si>
    <t>Nombre total d'actions</t>
  </si>
  <si>
    <t>Description de la mise à jour</t>
  </si>
  <si>
    <t>ADMINISTRATION</t>
  </si>
  <si>
    <t>Manutentions manuelles répétitives</t>
  </si>
  <si>
    <t>Parking</t>
  </si>
  <si>
    <t>Local / poste</t>
  </si>
  <si>
    <t>Etabli</t>
  </si>
  <si>
    <t>Embouteillage</t>
  </si>
  <si>
    <t>Zone 1</t>
  </si>
  <si>
    <t>BILAN DES ACTIONS A ENTREPRENDRE</t>
  </si>
  <si>
    <t>Priorités 1</t>
  </si>
  <si>
    <t>Priorités 2</t>
  </si>
  <si>
    <t>Priorités 3</t>
  </si>
  <si>
    <r>
      <rPr>
        <b/>
        <i/>
        <sz val="10"/>
        <color indexed="10"/>
        <rFont val="Arial"/>
        <family val="2"/>
      </rPr>
      <t>AVERTISSEMENT :</t>
    </r>
    <r>
      <rPr>
        <b/>
        <i/>
        <sz val="10"/>
        <rFont val="Arial"/>
        <family val="2"/>
      </rPr>
      <t xml:space="preserve"> </t>
    </r>
    <r>
      <rPr>
        <i/>
        <sz val="10"/>
        <rFont val="Arial"/>
        <family val="2"/>
      </rPr>
      <t>Cette application Excel est mise gratuitement à disposition des entreprises , elle constitue un exemple de mise en forme d'un dossier d'évaluation des risques professionnels, elle ne représente en aucune manière une forme réglementaire.</t>
    </r>
  </si>
  <si>
    <t>Phase 1</t>
  </si>
  <si>
    <t>Phase 2</t>
  </si>
  <si>
    <t>Phase 3</t>
  </si>
  <si>
    <t>Phase 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</si>
</sst>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 numFmtId="173" formatCode="[$-F800]dddd\,\ mmmm\ dd\,\ yyyy"/>
    <numFmt numFmtId="174" formatCode="[$-40C]dd\-mmm\-yy;@"/>
    <numFmt numFmtId="175" formatCode="0.E+00"/>
    <numFmt numFmtId="176" formatCode="d/m/yy;@"/>
    <numFmt numFmtId="177" formatCode="dd/mm/yy;@"/>
    <numFmt numFmtId="178" formatCode="mmm\-yyyy"/>
    <numFmt numFmtId="179" formatCode="&quot;Vrai&quot;;&quot;Vrai&quot;;&quot;Faux&quot;"/>
    <numFmt numFmtId="180" formatCode="&quot;Actif&quot;;&quot;Actif&quot;;&quot;Inactif&quot;"/>
    <numFmt numFmtId="181" formatCode="[$€-2]\ #,##0.00_);[Red]\([$€-2]\ #,##0.00\)"/>
    <numFmt numFmtId="182" formatCode="[$-40C]mmm\-yy;@"/>
  </numFmts>
  <fonts count="149">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2"/>
      <name val="Arial"/>
      <family val="2"/>
    </font>
    <font>
      <b/>
      <sz val="10"/>
      <color indexed="10"/>
      <name val="Arial"/>
      <family val="2"/>
    </font>
    <font>
      <b/>
      <sz val="10"/>
      <color indexed="57"/>
      <name val="Arial"/>
      <family val="2"/>
    </font>
    <font>
      <u val="single"/>
      <sz val="10"/>
      <name val="Arial"/>
      <family val="2"/>
    </font>
    <font>
      <b/>
      <sz val="10"/>
      <color indexed="12"/>
      <name val="Arial"/>
      <family val="2"/>
    </font>
    <font>
      <sz val="10"/>
      <color indexed="10"/>
      <name val="Arial"/>
      <family val="2"/>
    </font>
    <font>
      <b/>
      <sz val="10"/>
      <color indexed="17"/>
      <name val="Arial"/>
      <family val="2"/>
    </font>
    <font>
      <sz val="10"/>
      <color indexed="17"/>
      <name val="Arial"/>
      <family val="2"/>
    </font>
    <font>
      <b/>
      <sz val="12"/>
      <color indexed="12"/>
      <name val="Arial"/>
      <family val="2"/>
    </font>
    <font>
      <b/>
      <sz val="12"/>
      <color indexed="10"/>
      <name val="Arial"/>
      <family val="2"/>
    </font>
    <font>
      <b/>
      <sz val="10"/>
      <color indexed="60"/>
      <name val="Arial"/>
      <family val="2"/>
    </font>
    <font>
      <b/>
      <sz val="12"/>
      <color indexed="57"/>
      <name val="Arial"/>
      <family val="2"/>
    </font>
    <font>
      <b/>
      <sz val="9"/>
      <color indexed="57"/>
      <name val="Arial"/>
      <family val="2"/>
    </font>
    <font>
      <b/>
      <sz val="9"/>
      <color indexed="52"/>
      <name val="Arial"/>
      <family val="2"/>
    </font>
    <font>
      <b/>
      <sz val="10"/>
      <color indexed="52"/>
      <name val="Arial"/>
      <family val="2"/>
    </font>
    <font>
      <b/>
      <sz val="9"/>
      <color indexed="12"/>
      <name val="Arial"/>
      <family val="2"/>
    </font>
    <font>
      <b/>
      <sz val="10"/>
      <color indexed="18"/>
      <name val="Arial"/>
      <family val="2"/>
    </font>
    <font>
      <b/>
      <sz val="9"/>
      <color indexed="18"/>
      <name val="Arial"/>
      <family val="2"/>
    </font>
    <font>
      <b/>
      <sz val="10"/>
      <color indexed="16"/>
      <name val="Arial"/>
      <family val="2"/>
    </font>
    <font>
      <b/>
      <sz val="14"/>
      <name val="Arial"/>
      <family val="2"/>
    </font>
    <font>
      <b/>
      <sz val="12"/>
      <color indexed="16"/>
      <name val="Arial"/>
      <family val="2"/>
    </font>
    <font>
      <b/>
      <sz val="10"/>
      <color indexed="48"/>
      <name val="Arial"/>
      <family val="2"/>
    </font>
    <font>
      <b/>
      <sz val="12"/>
      <color indexed="62"/>
      <name val="Arial"/>
      <family val="2"/>
    </font>
    <font>
      <b/>
      <sz val="10"/>
      <color indexed="62"/>
      <name val="Arial"/>
      <family val="2"/>
    </font>
    <font>
      <b/>
      <sz val="9"/>
      <name val="Arial"/>
      <family val="2"/>
    </font>
    <font>
      <b/>
      <sz val="9"/>
      <color indexed="17"/>
      <name val="Arial"/>
      <family val="2"/>
    </font>
    <font>
      <b/>
      <sz val="9"/>
      <color indexed="16"/>
      <name val="Arial"/>
      <family val="2"/>
    </font>
    <font>
      <b/>
      <sz val="9"/>
      <color indexed="62"/>
      <name val="Arial"/>
      <family val="2"/>
    </font>
    <font>
      <sz val="9"/>
      <name val="Tahoma"/>
      <family val="2"/>
    </font>
    <font>
      <sz val="12"/>
      <name val="Calibri"/>
      <family val="2"/>
    </font>
    <font>
      <b/>
      <sz val="12"/>
      <name val="Calibri"/>
      <family val="2"/>
    </font>
    <font>
      <b/>
      <sz val="16"/>
      <name val="Calibri"/>
      <family val="2"/>
    </font>
    <font>
      <b/>
      <sz val="18"/>
      <name val="Arial"/>
      <family val="2"/>
    </font>
    <font>
      <sz val="10"/>
      <color indexed="12"/>
      <name val="Arial"/>
      <family val="2"/>
    </font>
    <font>
      <b/>
      <sz val="14"/>
      <name val="Calibri"/>
      <family val="2"/>
    </font>
    <font>
      <b/>
      <sz val="24"/>
      <name val="Arial"/>
      <family val="2"/>
    </font>
    <font>
      <b/>
      <sz val="11"/>
      <name val="Arial"/>
      <family val="2"/>
    </font>
    <font>
      <b/>
      <sz val="11"/>
      <color indexed="10"/>
      <name val="Arial"/>
      <family val="2"/>
    </font>
    <font>
      <sz val="11"/>
      <name val="Arial"/>
      <family val="2"/>
    </font>
    <font>
      <sz val="14"/>
      <name val="Arial"/>
      <family val="2"/>
    </font>
    <font>
      <b/>
      <sz val="9"/>
      <name val="Tahoma"/>
      <family val="2"/>
    </font>
    <font>
      <sz val="10"/>
      <name val="Calibri"/>
      <family val="2"/>
    </font>
    <font>
      <b/>
      <sz val="10"/>
      <color indexed="30"/>
      <name val="Arial"/>
      <family val="2"/>
    </font>
    <font>
      <b/>
      <sz val="11"/>
      <name val="Calibri"/>
      <family val="2"/>
    </font>
    <font>
      <sz val="11"/>
      <name val="Calibri"/>
      <family val="2"/>
    </font>
    <font>
      <b/>
      <sz val="9"/>
      <color indexed="60"/>
      <name val="Arial"/>
      <family val="2"/>
    </font>
    <font>
      <b/>
      <sz val="9"/>
      <color indexed="53"/>
      <name val="Arial"/>
      <family val="2"/>
    </font>
    <font>
      <b/>
      <sz val="10"/>
      <color indexed="53"/>
      <name val="Arial"/>
      <family val="2"/>
    </font>
    <font>
      <b/>
      <sz val="11"/>
      <color indexed="62"/>
      <name val="Arial"/>
      <family val="2"/>
    </font>
    <font>
      <i/>
      <sz val="10"/>
      <name val="Arial"/>
      <family val="2"/>
    </font>
    <font>
      <b/>
      <i/>
      <sz val="10"/>
      <color indexed="10"/>
      <name val="Arial"/>
      <family val="2"/>
    </font>
    <font>
      <b/>
      <i/>
      <sz val="10"/>
      <name val="Arial"/>
      <family val="2"/>
    </font>
    <font>
      <sz val="10"/>
      <color indexed="8"/>
      <name val="Calibri"/>
      <family val="0"/>
    </font>
    <font>
      <b/>
      <sz val="11"/>
      <color indexed="59"/>
      <name val="Calibri"/>
      <family val="0"/>
    </font>
    <font>
      <sz val="5.75"/>
      <color indexed="8"/>
      <name val="Arial"/>
      <family val="0"/>
    </font>
    <font>
      <sz val="10"/>
      <color indexed="8"/>
      <name val="Arial"/>
      <family val="0"/>
    </font>
    <font>
      <sz val="9.2"/>
      <color indexed="8"/>
      <name val="Arial"/>
      <family val="0"/>
    </font>
    <font>
      <b/>
      <sz val="11"/>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u val="single"/>
      <sz val="10"/>
      <color indexed="57"/>
      <name val="Arial"/>
      <family val="2"/>
    </font>
    <font>
      <i/>
      <sz val="10"/>
      <color indexed="30"/>
      <name val="Arial"/>
      <family val="2"/>
    </font>
    <font>
      <b/>
      <sz val="11"/>
      <color indexed="12"/>
      <name val="Arial"/>
      <family val="2"/>
    </font>
    <font>
      <sz val="11"/>
      <color indexed="12"/>
      <name val="Arial"/>
      <family val="2"/>
    </font>
    <font>
      <b/>
      <sz val="11"/>
      <color indexed="56"/>
      <name val="Arial"/>
      <family val="2"/>
    </font>
    <font>
      <sz val="11"/>
      <color indexed="56"/>
      <name val="Arial"/>
      <family val="2"/>
    </font>
    <font>
      <b/>
      <sz val="11"/>
      <color indexed="17"/>
      <name val="Arial"/>
      <family val="2"/>
    </font>
    <font>
      <b/>
      <sz val="11"/>
      <color indexed="51"/>
      <name val="Arial"/>
      <family val="2"/>
    </font>
    <font>
      <b/>
      <sz val="11"/>
      <color indexed="19"/>
      <name val="Arial"/>
      <family val="2"/>
    </font>
    <font>
      <sz val="11"/>
      <color indexed="19"/>
      <name val="Arial"/>
      <family val="2"/>
    </font>
    <font>
      <b/>
      <sz val="11"/>
      <color indexed="57"/>
      <name val="Arial"/>
      <family val="2"/>
    </font>
    <font>
      <sz val="11"/>
      <color indexed="57"/>
      <name val="Arial"/>
      <family val="2"/>
    </font>
    <font>
      <i/>
      <sz val="11"/>
      <color indexed="30"/>
      <name val="Arial"/>
      <family val="2"/>
    </font>
    <font>
      <b/>
      <sz val="11"/>
      <color indexed="30"/>
      <name val="Arial"/>
      <family val="2"/>
    </font>
    <font>
      <b/>
      <sz val="12"/>
      <color indexed="52"/>
      <name val="Arial"/>
      <family val="2"/>
    </font>
    <font>
      <sz val="10"/>
      <color indexed="52"/>
      <name val="Arial"/>
      <family val="2"/>
    </font>
    <font>
      <b/>
      <sz val="12"/>
      <color indexed="51"/>
      <name val="Arial"/>
      <family val="2"/>
    </font>
    <font>
      <b/>
      <sz val="12"/>
      <color indexed="19"/>
      <name val="Arial"/>
      <family val="2"/>
    </font>
    <font>
      <b/>
      <i/>
      <sz val="10"/>
      <color indexed="30"/>
      <name val="Arial"/>
      <family val="2"/>
    </font>
    <font>
      <b/>
      <sz val="24"/>
      <color indexed="9"/>
      <name val="Calibri"/>
      <family val="0"/>
    </font>
    <font>
      <b/>
      <sz val="16"/>
      <color indexed="9"/>
      <name val="Calibri"/>
      <family val="0"/>
    </font>
    <font>
      <b/>
      <sz val="12"/>
      <color indexed="9"/>
      <name val="Arial"/>
      <family val="0"/>
    </font>
    <font>
      <b/>
      <sz val="18"/>
      <color indexed="9"/>
      <name val="Arial"/>
      <family val="0"/>
    </font>
    <font>
      <b/>
      <sz val="12"/>
      <color indexed="8"/>
      <name val="Arial"/>
      <family val="0"/>
    </font>
    <font>
      <b/>
      <sz val="20"/>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5" tint="-0.4999699890613556"/>
      <name val="Arial"/>
      <family val="2"/>
    </font>
    <font>
      <b/>
      <sz val="10"/>
      <color rgb="FFFF0000"/>
      <name val="Arial"/>
      <family val="2"/>
    </font>
    <font>
      <b/>
      <sz val="10"/>
      <color rgb="FFFF9900"/>
      <name val="Arial"/>
      <family val="2"/>
    </font>
    <font>
      <b/>
      <sz val="10"/>
      <color theme="9" tint="-0.24997000396251678"/>
      <name val="Arial"/>
      <family val="2"/>
    </font>
    <font>
      <b/>
      <sz val="10"/>
      <color rgb="FF0070C0"/>
      <name val="Arial"/>
      <family val="2"/>
    </font>
    <font>
      <i/>
      <sz val="10"/>
      <color rgb="FF0070C0"/>
      <name val="Arial"/>
      <family val="2"/>
    </font>
    <font>
      <b/>
      <sz val="11"/>
      <color rgb="FF0000FF"/>
      <name val="Arial"/>
      <family val="2"/>
    </font>
    <font>
      <sz val="11"/>
      <color rgb="FF0000FF"/>
      <name val="Arial"/>
      <family val="2"/>
    </font>
    <font>
      <b/>
      <sz val="11"/>
      <color rgb="FF002060"/>
      <name val="Arial"/>
      <family val="2"/>
    </font>
    <font>
      <sz val="11"/>
      <color rgb="FF002060"/>
      <name val="Arial"/>
      <family val="2"/>
    </font>
    <font>
      <b/>
      <sz val="11"/>
      <color rgb="FF00B050"/>
      <name val="Arial"/>
      <family val="2"/>
    </font>
    <font>
      <b/>
      <sz val="11"/>
      <color rgb="FFFFC000"/>
      <name val="Arial"/>
      <family val="2"/>
    </font>
    <font>
      <b/>
      <sz val="11"/>
      <color rgb="FFFF0000"/>
      <name val="Arial"/>
      <family val="2"/>
    </font>
    <font>
      <b/>
      <sz val="11"/>
      <color theme="8" tint="-0.4999699890613556"/>
      <name val="Arial"/>
      <family val="2"/>
    </font>
    <font>
      <sz val="11"/>
      <color theme="8" tint="-0.4999699890613556"/>
      <name val="Arial"/>
      <family val="2"/>
    </font>
    <font>
      <b/>
      <sz val="11"/>
      <color theme="4" tint="-0.4999699890613556"/>
      <name val="Arial"/>
      <family val="2"/>
    </font>
    <font>
      <sz val="11"/>
      <color theme="4" tint="-0.4999699890613556"/>
      <name val="Arial"/>
      <family val="2"/>
    </font>
    <font>
      <i/>
      <sz val="11"/>
      <color rgb="FF0070C0"/>
      <name val="Arial"/>
      <family val="2"/>
    </font>
    <font>
      <b/>
      <sz val="11"/>
      <color rgb="FF0070C0"/>
      <name val="Arial"/>
      <family val="2"/>
    </font>
    <font>
      <b/>
      <sz val="12"/>
      <color rgb="FFFF9900"/>
      <name val="Arial"/>
      <family val="2"/>
    </font>
    <font>
      <sz val="10"/>
      <color rgb="FFFF9900"/>
      <name val="Arial"/>
      <family val="2"/>
    </font>
    <font>
      <b/>
      <sz val="12"/>
      <color rgb="FFFFC000"/>
      <name val="Arial"/>
      <family val="2"/>
    </font>
    <font>
      <b/>
      <sz val="12"/>
      <color theme="4" tint="-0.4999699890613556"/>
      <name val="Arial"/>
      <family val="2"/>
    </font>
    <font>
      <b/>
      <sz val="12"/>
      <color theme="8" tint="-0.4999699890613556"/>
      <name val="Arial"/>
      <family val="2"/>
    </font>
    <font>
      <b/>
      <i/>
      <sz val="10"/>
      <color rgb="FF0070C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CCC"/>
        <bgColor indexed="64"/>
      </patternFill>
    </fill>
    <fill>
      <patternFill patternType="solid">
        <fgColor rgb="FFE8FFA7"/>
        <bgColor indexed="64"/>
      </patternFill>
    </fill>
    <fill>
      <patternFill patternType="solid">
        <fgColor rgb="FFFFE8B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color indexed="63"/>
      </right>
      <top>
        <color indexed="63"/>
      </top>
      <bottom style="double"/>
    </border>
    <border>
      <left style="thin"/>
      <right>
        <color indexed="63"/>
      </right>
      <top style="thin"/>
      <bottom>
        <color indexed="63"/>
      </bottom>
    </border>
    <border>
      <left style="double"/>
      <right style="thin"/>
      <top style="hair"/>
      <bottom style="hair"/>
    </border>
    <border>
      <left>
        <color indexed="63"/>
      </left>
      <right style="double"/>
      <top>
        <color indexed="63"/>
      </top>
      <bottom>
        <color indexed="63"/>
      </bottom>
    </border>
    <border>
      <left style="double"/>
      <right>
        <color indexed="63"/>
      </right>
      <top style="hair"/>
      <bottom style="hair"/>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rgb="FF0070C0"/>
      </left>
      <right style="thin">
        <color rgb="FF0070C0"/>
      </right>
      <top style="thin">
        <color rgb="FF0070C0"/>
      </top>
      <bottom style="thin">
        <color rgb="FF0070C0"/>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rgb="FFFFC000"/>
      </left>
      <right style="thin">
        <color rgb="FFFFC000"/>
      </right>
      <top style="thin">
        <color rgb="FFFFC000"/>
      </top>
      <bottom style="thin">
        <color rgb="FFFFC000"/>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0" borderId="2" applyNumberFormat="0" applyFill="0" applyAlignment="0" applyProtection="0"/>
    <xf numFmtId="0" fontId="0" fillId="27" borderId="3" applyNumberFormat="0" applyFont="0" applyAlignment="0" applyProtection="0"/>
    <xf numFmtId="0" fontId="111" fillId="28" borderId="1" applyNumberFormat="0" applyAlignment="0" applyProtection="0"/>
    <xf numFmtId="0" fontId="11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3" fillId="30" borderId="0" applyNumberFormat="0" applyBorder="0" applyAlignment="0" applyProtection="0"/>
    <xf numFmtId="9" fontId="0" fillId="0" borderId="0" applyFont="0" applyFill="0" applyBorder="0" applyAlignment="0" applyProtection="0"/>
    <xf numFmtId="0" fontId="114" fillId="31" borderId="0" applyNumberFormat="0" applyBorder="0" applyAlignment="0" applyProtection="0"/>
    <xf numFmtId="0" fontId="115" fillId="26"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2" borderId="9" applyNumberFormat="0" applyAlignment="0" applyProtection="0"/>
  </cellStyleXfs>
  <cellXfs count="309">
    <xf numFmtId="0" fontId="0" fillId="0" borderId="0" xfId="0" applyAlignment="1">
      <alignment/>
    </xf>
    <xf numFmtId="0" fontId="1" fillId="0" borderId="0" xfId="0" applyFont="1" applyAlignment="1">
      <alignment/>
    </xf>
    <xf numFmtId="0" fontId="26" fillId="33" borderId="0" xfId="0" applyFont="1" applyFill="1" applyAlignment="1">
      <alignment/>
    </xf>
    <xf numFmtId="0" fontId="26" fillId="33" borderId="0" xfId="0" applyFont="1" applyFill="1" applyBorder="1" applyAlignment="1">
      <alignment/>
    </xf>
    <xf numFmtId="0" fontId="0" fillId="33" borderId="0" xfId="0" applyFill="1" applyAlignment="1">
      <alignment/>
    </xf>
    <xf numFmtId="14" fontId="0" fillId="33" borderId="0" xfId="0" applyNumberFormat="1" applyFill="1" applyAlignment="1">
      <alignment/>
    </xf>
    <xf numFmtId="0" fontId="0" fillId="34" borderId="0" xfId="0" applyFill="1" applyBorder="1" applyAlignment="1">
      <alignment horizontal="center"/>
    </xf>
    <xf numFmtId="0" fontId="0" fillId="34"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5" borderId="10" xfId="0" applyFill="1" applyBorder="1" applyAlignment="1">
      <alignment/>
    </xf>
    <xf numFmtId="0" fontId="0" fillId="35" borderId="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1" fillId="34" borderId="15" xfId="0" applyFont="1" applyFill="1" applyBorder="1" applyAlignment="1">
      <alignment horizontal="center"/>
    </xf>
    <xf numFmtId="0" fontId="1" fillId="34" borderId="16" xfId="0" applyFont="1" applyFill="1" applyBorder="1" applyAlignment="1">
      <alignment horizontal="center"/>
    </xf>
    <xf numFmtId="1" fontId="1" fillId="34" borderId="16" xfId="0" applyNumberFormat="1" applyFont="1" applyFill="1" applyBorder="1" applyAlignment="1">
      <alignment horizontal="center" vertical="center"/>
    </xf>
    <xf numFmtId="0" fontId="0" fillId="0" borderId="0" xfId="0" applyFont="1" applyFill="1" applyAlignment="1">
      <alignment/>
    </xf>
    <xf numFmtId="0" fontId="1" fillId="0" borderId="0" xfId="0" applyFont="1" applyFill="1" applyAlignment="1">
      <alignment horizontal="center"/>
    </xf>
    <xf numFmtId="1" fontId="8" fillId="0" borderId="0" xfId="0" applyNumberFormat="1" applyFont="1" applyFill="1" applyAlignment="1">
      <alignment horizontal="center"/>
    </xf>
    <xf numFmtId="1" fontId="11" fillId="0" borderId="0" xfId="0" applyNumberFormat="1" applyFont="1" applyFill="1" applyAlignment="1">
      <alignment horizontal="center"/>
    </xf>
    <xf numFmtId="1" fontId="13" fillId="0" borderId="0" xfId="0" applyNumberFormat="1" applyFont="1" applyFill="1" applyAlignment="1">
      <alignment horizontal="center"/>
    </xf>
    <xf numFmtId="0" fontId="12" fillId="0" borderId="0" xfId="0" applyFont="1" applyFill="1" applyAlignment="1">
      <alignment/>
    </xf>
    <xf numFmtId="0" fontId="1" fillId="0" borderId="0" xfId="0" applyFont="1" applyFill="1" applyAlignment="1">
      <alignment/>
    </xf>
    <xf numFmtId="0" fontId="12" fillId="36" borderId="0" xfId="0" applyFont="1" applyFill="1" applyAlignment="1">
      <alignment/>
    </xf>
    <xf numFmtId="0" fontId="0" fillId="0" borderId="0" xfId="0" applyFont="1" applyFill="1" applyAlignment="1">
      <alignment horizontal="center"/>
    </xf>
    <xf numFmtId="1" fontId="12" fillId="0" borderId="0" xfId="0" applyNumberFormat="1" applyFont="1" applyFill="1" applyAlignment="1">
      <alignment horizontal="center"/>
    </xf>
    <xf numFmtId="1" fontId="40" fillId="0" borderId="0" xfId="0" applyNumberFormat="1" applyFont="1" applyFill="1" applyAlignment="1">
      <alignment horizontal="center"/>
    </xf>
    <xf numFmtId="1" fontId="14" fillId="0" borderId="0" xfId="0" applyNumberFormat="1" applyFont="1" applyFill="1" applyAlignment="1">
      <alignment horizontal="center"/>
    </xf>
    <xf numFmtId="0" fontId="0" fillId="33" borderId="0" xfId="0" applyFont="1" applyFill="1" applyAlignment="1">
      <alignment/>
    </xf>
    <xf numFmtId="0" fontId="12" fillId="33" borderId="0" xfId="0" applyFont="1" applyFill="1" applyAlignment="1">
      <alignment/>
    </xf>
    <xf numFmtId="0" fontId="0" fillId="33" borderId="17" xfId="0" applyFont="1" applyFill="1" applyBorder="1" applyAlignment="1">
      <alignment horizontal="center" vertical="center"/>
    </xf>
    <xf numFmtId="1" fontId="12" fillId="33" borderId="17" xfId="0" applyNumberFormat="1" applyFont="1" applyFill="1" applyBorder="1" applyAlignment="1">
      <alignment horizontal="center" vertical="center"/>
    </xf>
    <xf numFmtId="0" fontId="40" fillId="33" borderId="0" xfId="0" applyFont="1" applyFill="1" applyAlignment="1">
      <alignment horizontal="center" vertical="center"/>
    </xf>
    <xf numFmtId="1" fontId="14" fillId="33" borderId="17"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1" fontId="40" fillId="33" borderId="17" xfId="0" applyNumberFormat="1" applyFont="1" applyFill="1" applyBorder="1" applyAlignment="1">
      <alignment horizontal="center" vertical="center"/>
    </xf>
    <xf numFmtId="0" fontId="0" fillId="33" borderId="17" xfId="0" applyFont="1" applyFill="1" applyBorder="1" applyAlignment="1" quotePrefix="1">
      <alignment horizontal="center" vertical="center"/>
    </xf>
    <xf numFmtId="0" fontId="0" fillId="33" borderId="19" xfId="0" applyFont="1" applyFill="1" applyBorder="1" applyAlignment="1">
      <alignment horizontal="center" vertical="center"/>
    </xf>
    <xf numFmtId="1" fontId="12" fillId="33" borderId="19" xfId="0" applyNumberFormat="1" applyFont="1" applyFill="1" applyBorder="1" applyAlignment="1">
      <alignment horizontal="center" vertical="center"/>
    </xf>
    <xf numFmtId="1" fontId="40" fillId="33" borderId="19" xfId="0" applyNumberFormat="1" applyFont="1" applyFill="1" applyBorder="1" applyAlignment="1">
      <alignment horizontal="center" vertical="center"/>
    </xf>
    <xf numFmtId="1" fontId="14"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177" fontId="0" fillId="33" borderId="18" xfId="0" applyNumberFormat="1" applyFont="1" applyFill="1" applyBorder="1" applyAlignment="1">
      <alignment horizontal="center" vertical="center"/>
    </xf>
    <xf numFmtId="177" fontId="10" fillId="33" borderId="17" xfId="45" applyNumberFormat="1" applyFont="1" applyFill="1" applyBorder="1" applyAlignment="1" applyProtection="1">
      <alignment horizontal="center" vertical="center" wrapText="1"/>
      <protection/>
    </xf>
    <xf numFmtId="177" fontId="0" fillId="33" borderId="19" xfId="0" applyNumberFormat="1" applyFont="1" applyFill="1" applyBorder="1" applyAlignment="1">
      <alignment horizontal="center" vertical="center"/>
    </xf>
    <xf numFmtId="1" fontId="0" fillId="33" borderId="17" xfId="45" applyNumberFormat="1" applyFont="1" applyFill="1" applyBorder="1" applyAlignment="1" applyProtection="1">
      <alignment horizontal="center" vertical="center" wrapText="1"/>
      <protection/>
    </xf>
    <xf numFmtId="177" fontId="123" fillId="33" borderId="18" xfId="0" applyNumberFormat="1" applyFont="1" applyFill="1" applyBorder="1" applyAlignment="1">
      <alignment horizontal="center" vertical="center"/>
    </xf>
    <xf numFmtId="177" fontId="123" fillId="33" borderId="17" xfId="45" applyNumberFormat="1" applyFont="1" applyFill="1" applyBorder="1" applyAlignment="1" applyProtection="1">
      <alignment horizontal="center" vertical="center" wrapText="1"/>
      <protection/>
    </xf>
    <xf numFmtId="177" fontId="123" fillId="33" borderId="19" xfId="0" applyNumberFormat="1" applyFont="1" applyFill="1" applyBorder="1" applyAlignment="1">
      <alignment horizontal="center" vertical="center"/>
    </xf>
    <xf numFmtId="182" fontId="10" fillId="33" borderId="18" xfId="0" applyNumberFormat="1" applyFont="1" applyFill="1" applyBorder="1" applyAlignment="1">
      <alignment horizontal="center" vertical="center"/>
    </xf>
    <xf numFmtId="182" fontId="10" fillId="33" borderId="17" xfId="45" applyNumberFormat="1" applyFont="1" applyFill="1" applyBorder="1" applyAlignment="1" applyProtection="1">
      <alignment horizontal="center" vertical="center" wrapText="1"/>
      <protection/>
    </xf>
    <xf numFmtId="182" fontId="10" fillId="33" borderId="19" xfId="0" applyNumberFormat="1" applyFont="1" applyFill="1" applyBorder="1" applyAlignment="1">
      <alignment horizontal="center" vertical="center"/>
    </xf>
    <xf numFmtId="0" fontId="26" fillId="33" borderId="0" xfId="0" applyFont="1" applyFill="1" applyBorder="1" applyAlignment="1" quotePrefix="1">
      <alignment horizontal="left"/>
    </xf>
    <xf numFmtId="0" fontId="1" fillId="33" borderId="0" xfId="0" applyFont="1" applyFill="1" applyBorder="1" applyAlignment="1">
      <alignment/>
    </xf>
    <xf numFmtId="0" fontId="1" fillId="33" borderId="0" xfId="0" applyFont="1" applyFill="1" applyAlignment="1">
      <alignment horizontal="center"/>
    </xf>
    <xf numFmtId="1" fontId="8" fillId="33" borderId="0" xfId="0" applyNumberFormat="1" applyFont="1" applyFill="1" applyAlignment="1">
      <alignment horizontal="center"/>
    </xf>
    <xf numFmtId="1" fontId="11" fillId="33" borderId="0" xfId="0" applyNumberFormat="1" applyFont="1" applyFill="1" applyAlignment="1">
      <alignment horizontal="center"/>
    </xf>
    <xf numFmtId="1" fontId="13" fillId="33" borderId="0" xfId="0" applyNumberFormat="1" applyFont="1" applyFill="1" applyAlignment="1">
      <alignment horizontal="center"/>
    </xf>
    <xf numFmtId="0" fontId="1" fillId="33" borderId="0" xfId="0" applyFont="1" applyFill="1" applyAlignment="1">
      <alignment/>
    </xf>
    <xf numFmtId="0" fontId="8" fillId="33" borderId="0" xfId="0" applyFont="1" applyFill="1" applyAlignment="1">
      <alignment/>
    </xf>
    <xf numFmtId="0" fontId="124" fillId="33" borderId="0" xfId="0" applyFont="1" applyFill="1" applyBorder="1" applyAlignment="1">
      <alignment horizontal="center" vertical="center"/>
    </xf>
    <xf numFmtId="0" fontId="16" fillId="34" borderId="0" xfId="0" applyFont="1" applyFill="1" applyBorder="1" applyAlignment="1">
      <alignment vertical="center"/>
    </xf>
    <xf numFmtId="0" fontId="18" fillId="34" borderId="0" xfId="0" applyFont="1" applyFill="1" applyBorder="1" applyAlignment="1">
      <alignment vertical="center"/>
    </xf>
    <xf numFmtId="1" fontId="12" fillId="33" borderId="0" xfId="0" applyNumberFormat="1" applyFont="1" applyFill="1" applyAlignment="1">
      <alignment horizontal="center"/>
    </xf>
    <xf numFmtId="1" fontId="8" fillId="33" borderId="17" xfId="0" applyNumberFormat="1" applyFont="1" applyFill="1" applyBorder="1" applyAlignment="1">
      <alignment horizontal="center" vertical="center"/>
    </xf>
    <xf numFmtId="1" fontId="8" fillId="33" borderId="19" xfId="0" applyNumberFormat="1" applyFont="1" applyFill="1" applyBorder="1" applyAlignment="1">
      <alignment horizontal="center" vertical="center"/>
    </xf>
    <xf numFmtId="1" fontId="8" fillId="33" borderId="0" xfId="0" applyNumberFormat="1" applyFont="1" applyFill="1" applyAlignment="1">
      <alignment horizontal="center" vertical="center" wrapText="1"/>
    </xf>
    <xf numFmtId="1" fontId="11" fillId="33" borderId="0" xfId="0" applyNumberFormat="1" applyFont="1" applyFill="1" applyAlignment="1">
      <alignment horizontal="center" vertical="center" wrapText="1"/>
    </xf>
    <xf numFmtId="1" fontId="13" fillId="33" borderId="0" xfId="0" applyNumberFormat="1" applyFont="1" applyFill="1" applyAlignment="1">
      <alignment horizontal="center" vertical="center" wrapText="1"/>
    </xf>
    <xf numFmtId="0" fontId="0" fillId="33" borderId="0" xfId="0" applyFont="1" applyFill="1" applyAlignment="1">
      <alignment horizontal="center" vertical="center" wrapText="1"/>
    </xf>
    <xf numFmtId="1" fontId="13" fillId="33" borderId="18" xfId="0" applyNumberFormat="1" applyFont="1" applyFill="1" applyBorder="1" applyAlignment="1">
      <alignment horizontal="center" vertical="center" wrapText="1"/>
    </xf>
    <xf numFmtId="1" fontId="12" fillId="33" borderId="17" xfId="0" applyNumberFormat="1" applyFont="1" applyFill="1" applyBorder="1" applyAlignment="1">
      <alignment horizontal="center" vertical="center" wrapText="1"/>
    </xf>
    <xf numFmtId="1" fontId="40" fillId="33" borderId="17" xfId="0" applyNumberFormat="1" applyFont="1" applyFill="1" applyBorder="1" applyAlignment="1">
      <alignment horizontal="center" vertical="center" wrapText="1"/>
    </xf>
    <xf numFmtId="1" fontId="13" fillId="33" borderId="17" xfId="0" applyNumberFormat="1" applyFont="1" applyFill="1" applyBorder="1" applyAlignment="1">
      <alignment horizontal="center" vertical="center" wrapText="1"/>
    </xf>
    <xf numFmtId="1" fontId="12" fillId="33" borderId="19" xfId="0" applyNumberFormat="1" applyFont="1" applyFill="1" applyBorder="1" applyAlignment="1">
      <alignment horizontal="center" vertical="center" wrapText="1"/>
    </xf>
    <xf numFmtId="1" fontId="40" fillId="33" borderId="19" xfId="0" applyNumberFormat="1" applyFont="1" applyFill="1" applyBorder="1" applyAlignment="1">
      <alignment horizontal="center" vertical="center" wrapText="1"/>
    </xf>
    <xf numFmtId="1" fontId="13"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1" fontId="0" fillId="33" borderId="17"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1" fontId="8" fillId="33" borderId="18" xfId="0" applyNumberFormat="1" applyFont="1" applyFill="1" applyBorder="1" applyAlignment="1">
      <alignment horizontal="center" vertical="center" wrapText="1"/>
    </xf>
    <xf numFmtId="1" fontId="8" fillId="33" borderId="17"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1" fontId="125" fillId="33" borderId="17" xfId="0" applyNumberFormat="1" applyFont="1" applyFill="1" applyBorder="1" applyAlignment="1">
      <alignment horizontal="center" vertical="center" wrapText="1"/>
    </xf>
    <xf numFmtId="1" fontId="126" fillId="33" borderId="17" xfId="0" applyNumberFormat="1" applyFont="1" applyFill="1" applyBorder="1" applyAlignment="1">
      <alignment horizontal="center" vertical="center" wrapText="1"/>
    </xf>
    <xf numFmtId="0" fontId="43" fillId="33" borderId="0" xfId="0" applyFont="1" applyFill="1" applyAlignment="1">
      <alignment horizontal="center" vertical="center"/>
    </xf>
    <xf numFmtId="0" fontId="44" fillId="33" borderId="0" xfId="0" applyFont="1" applyFill="1" applyAlignment="1">
      <alignment horizontal="center" vertical="center"/>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6" fillId="33" borderId="18"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17" xfId="0" applyFont="1" applyFill="1" applyBorder="1" applyAlignment="1" quotePrefix="1">
      <alignment horizontal="center" vertical="center"/>
    </xf>
    <xf numFmtId="0" fontId="46" fillId="33" borderId="19" xfId="0" applyFont="1"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center" vertical="center"/>
    </xf>
    <xf numFmtId="0" fontId="0" fillId="33" borderId="0" xfId="0" applyFill="1" applyAlignment="1">
      <alignment horizontal="center"/>
    </xf>
    <xf numFmtId="0" fontId="0" fillId="33" borderId="0" xfId="0" applyFill="1" applyBorder="1" applyAlignment="1">
      <alignment horizontal="left"/>
    </xf>
    <xf numFmtId="0" fontId="0" fillId="33" borderId="0" xfId="0" applyFont="1" applyFill="1" applyBorder="1" applyAlignment="1">
      <alignment vertical="center" wrapText="1"/>
    </xf>
    <xf numFmtId="0" fontId="1" fillId="33" borderId="17" xfId="0"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16" xfId="0" applyFont="1" applyFill="1" applyBorder="1" applyAlignment="1">
      <alignment vertical="center" wrapText="1"/>
    </xf>
    <xf numFmtId="0" fontId="127" fillId="33" borderId="20" xfId="0" applyFont="1" applyFill="1" applyBorder="1" applyAlignment="1">
      <alignment horizontal="center" vertical="center" wrapText="1"/>
    </xf>
    <xf numFmtId="0" fontId="127" fillId="33" borderId="1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0" fillId="0" borderId="17" xfId="0" applyFont="1" applyBorder="1" applyAlignment="1">
      <alignment horizontal="center" vertical="center" wrapText="1"/>
    </xf>
    <xf numFmtId="0" fontId="1" fillId="33" borderId="19" xfId="0" applyFont="1" applyFill="1" applyBorder="1" applyAlignment="1">
      <alignment horizontal="center" vertical="center" wrapText="1"/>
    </xf>
    <xf numFmtId="0" fontId="40" fillId="33" borderId="0" xfId="0" applyFont="1" applyFill="1" applyAlignment="1">
      <alignment horizontal="center" vertical="center" wrapText="1"/>
    </xf>
    <xf numFmtId="1" fontId="14" fillId="33" borderId="17" xfId="0" applyNumberFormat="1" applyFont="1" applyFill="1" applyBorder="1" applyAlignment="1">
      <alignment horizontal="center" vertical="center" wrapText="1"/>
    </xf>
    <xf numFmtId="177" fontId="0" fillId="33" borderId="18" xfId="0" applyNumberFormat="1" applyFont="1" applyFill="1" applyBorder="1" applyAlignment="1">
      <alignment horizontal="center" vertical="center" wrapText="1"/>
    </xf>
    <xf numFmtId="182" fontId="10" fillId="33" borderId="18" xfId="0" applyNumberFormat="1" applyFont="1" applyFill="1" applyBorder="1" applyAlignment="1">
      <alignment horizontal="center" vertical="center" wrapText="1"/>
    </xf>
    <xf numFmtId="177" fontId="123" fillId="33" borderId="18" xfId="0" applyNumberFormat="1"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8" fillId="33" borderId="0" xfId="0" applyFont="1" applyFill="1" applyAlignment="1">
      <alignment horizontal="center" vertical="center" wrapText="1"/>
    </xf>
    <xf numFmtId="0" fontId="12" fillId="33" borderId="0" xfId="0" applyFont="1" applyFill="1" applyAlignment="1">
      <alignment horizontal="center" vertical="center" wrapText="1"/>
    </xf>
    <xf numFmtId="0" fontId="46"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7" xfId="0" applyFont="1" applyFill="1" applyBorder="1" applyAlignment="1" quotePrefix="1">
      <alignment horizontal="center" vertical="center" wrapText="1"/>
    </xf>
    <xf numFmtId="0" fontId="46" fillId="33" borderId="17" xfId="0" applyFont="1" applyFill="1" applyBorder="1" applyAlignment="1" quotePrefix="1">
      <alignment horizontal="center" vertical="center" wrapText="1"/>
    </xf>
    <xf numFmtId="1" fontId="14" fillId="33" borderId="19" xfId="0" applyNumberFormat="1" applyFont="1" applyFill="1" applyBorder="1" applyAlignment="1">
      <alignment horizontal="center" vertical="center" wrapText="1"/>
    </xf>
    <xf numFmtId="177" fontId="0" fillId="33" borderId="19" xfId="0" applyNumberFormat="1" applyFont="1" applyFill="1" applyBorder="1" applyAlignment="1">
      <alignment horizontal="center" vertical="center" wrapText="1"/>
    </xf>
    <xf numFmtId="182" fontId="10" fillId="33" borderId="19" xfId="0" applyNumberFormat="1" applyFont="1" applyFill="1" applyBorder="1" applyAlignment="1">
      <alignment horizontal="center" vertical="center" wrapText="1"/>
    </xf>
    <xf numFmtId="177" fontId="123" fillId="33" borderId="19" xfId="0" applyNumberFormat="1" applyFont="1" applyFill="1" applyBorder="1" applyAlignment="1">
      <alignment horizontal="center" vertical="center" wrapText="1"/>
    </xf>
    <xf numFmtId="0" fontId="46" fillId="33" borderId="19" xfId="0"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1" fontId="0" fillId="33" borderId="15" xfId="0" applyNumberFormat="1" applyFont="1" applyFill="1" applyBorder="1" applyAlignment="1">
      <alignment horizontal="center" vertical="center" wrapText="1"/>
    </xf>
    <xf numFmtId="0" fontId="128" fillId="33" borderId="11"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lignment vertical="center" wrapText="1"/>
    </xf>
    <xf numFmtId="0" fontId="0" fillId="33" borderId="14" xfId="0" applyFont="1" applyFill="1" applyBorder="1" applyAlignment="1">
      <alignment vertical="center" wrapText="1"/>
    </xf>
    <xf numFmtId="0" fontId="1" fillId="34" borderId="15" xfId="0" applyFont="1" applyFill="1" applyBorder="1" applyAlignment="1">
      <alignment horizontal="center" vertical="center" wrapText="1"/>
    </xf>
    <xf numFmtId="0" fontId="27" fillId="34" borderId="0" xfId="0" applyFont="1" applyFill="1" applyBorder="1" applyAlignment="1">
      <alignment vertical="center"/>
    </xf>
    <xf numFmtId="0" fontId="15" fillId="34" borderId="0" xfId="0" applyFont="1" applyFill="1" applyBorder="1" applyAlignment="1">
      <alignment vertical="center"/>
    </xf>
    <xf numFmtId="0" fontId="29" fillId="34" borderId="0" xfId="0" applyFont="1" applyFill="1" applyBorder="1" applyAlignment="1">
      <alignment vertical="center"/>
    </xf>
    <xf numFmtId="1" fontId="0" fillId="33" borderId="0" xfId="0" applyNumberFormat="1" applyFont="1" applyFill="1" applyAlignment="1">
      <alignment horizontal="center" vertical="center" wrapText="1"/>
    </xf>
    <xf numFmtId="1" fontId="0"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1" fontId="0" fillId="33" borderId="23"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173" fontId="1" fillId="34" borderId="15" xfId="0" applyNumberFormat="1" applyFont="1" applyFill="1" applyBorder="1" applyAlignment="1">
      <alignment horizontal="center" vertical="center"/>
    </xf>
    <xf numFmtId="0" fontId="0" fillId="33" borderId="24" xfId="0" applyFont="1" applyFill="1" applyBorder="1" applyAlignment="1">
      <alignment vertical="center" wrapText="1"/>
    </xf>
    <xf numFmtId="0" fontId="0" fillId="34" borderId="25"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2" xfId="0" applyFont="1" applyFill="1" applyBorder="1" applyAlignment="1">
      <alignment vertical="center" wrapText="1"/>
    </xf>
    <xf numFmtId="0" fontId="127" fillId="33" borderId="26" xfId="0" applyFont="1" applyFill="1" applyBorder="1" applyAlignment="1">
      <alignment horizontal="center" vertical="center" wrapText="1"/>
    </xf>
    <xf numFmtId="0" fontId="0" fillId="33" borderId="27"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8" xfId="0" applyFont="1" applyFill="1" applyBorder="1" applyAlignment="1">
      <alignment vertical="center" wrapText="1"/>
    </xf>
    <xf numFmtId="0" fontId="127" fillId="33" borderId="28" xfId="0" applyFont="1" applyFill="1" applyBorder="1" applyAlignment="1">
      <alignment horizontal="center"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0" fontId="29" fillId="33" borderId="0" xfId="0" applyFont="1" applyFill="1" applyBorder="1" applyAlignment="1">
      <alignment horizontal="center"/>
    </xf>
    <xf numFmtId="174" fontId="1" fillId="33" borderId="0" xfId="0" applyNumberFormat="1" applyFont="1" applyFill="1" applyAlignment="1">
      <alignment horizontal="center"/>
    </xf>
    <xf numFmtId="173" fontId="0" fillId="33" borderId="0" xfId="0" applyNumberFormat="1" applyFont="1" applyFill="1" applyAlignment="1">
      <alignment horizontal="center"/>
    </xf>
    <xf numFmtId="0" fontId="7" fillId="33" borderId="0" xfId="0" applyFont="1" applyFill="1" applyAlignment="1">
      <alignment/>
    </xf>
    <xf numFmtId="176" fontId="0" fillId="33" borderId="15" xfId="0" applyNumberFormat="1" applyFont="1" applyFill="1" applyBorder="1" applyAlignment="1">
      <alignment horizontal="justify" vertical="center" wrapText="1"/>
    </xf>
    <xf numFmtId="174" fontId="0" fillId="33" borderId="0" xfId="0" applyNumberFormat="1" applyFill="1" applyAlignment="1">
      <alignment/>
    </xf>
    <xf numFmtId="0" fontId="129" fillId="34" borderId="32" xfId="0" applyFont="1" applyFill="1" applyBorder="1" applyAlignment="1">
      <alignment horizontal="center" vertical="center" wrapText="1"/>
    </xf>
    <xf numFmtId="1" fontId="129" fillId="33" borderId="32" xfId="0" applyNumberFormat="1" applyFont="1" applyFill="1" applyBorder="1" applyAlignment="1">
      <alignment horizontal="center" vertical="center" wrapText="1"/>
    </xf>
    <xf numFmtId="9" fontId="130" fillId="33" borderId="32" xfId="0" applyNumberFormat="1" applyFont="1" applyFill="1" applyBorder="1" applyAlignment="1">
      <alignment horizontal="center" vertical="center" wrapText="1"/>
    </xf>
    <xf numFmtId="9" fontId="130" fillId="33" borderId="32" xfId="0" applyNumberFormat="1" applyFont="1" applyFill="1" applyBorder="1" applyAlignment="1" quotePrefix="1">
      <alignment horizontal="center" vertical="center" wrapText="1"/>
    </xf>
    <xf numFmtId="0" fontId="45" fillId="33" borderId="0" xfId="0" applyFont="1" applyFill="1" applyBorder="1" applyAlignment="1">
      <alignment horizontal="center"/>
    </xf>
    <xf numFmtId="0" fontId="131" fillId="10" borderId="32" xfId="0" applyFont="1" applyFill="1" applyBorder="1" applyAlignment="1">
      <alignment horizontal="center" vertical="center" wrapText="1"/>
    </xf>
    <xf numFmtId="0" fontId="45" fillId="33" borderId="0" xfId="0" applyFont="1" applyFill="1" applyBorder="1" applyAlignment="1">
      <alignment/>
    </xf>
    <xf numFmtId="0" fontId="45" fillId="33" borderId="0" xfId="0" applyFont="1" applyFill="1" applyAlignment="1">
      <alignment/>
    </xf>
    <xf numFmtId="0" fontId="55" fillId="33" borderId="0" xfId="0" applyFont="1" applyFill="1" applyBorder="1" applyAlignment="1">
      <alignment horizontal="center" vertical="center"/>
    </xf>
    <xf numFmtId="1" fontId="131" fillId="33" borderId="32" xfId="0" applyNumberFormat="1" applyFont="1" applyFill="1" applyBorder="1" applyAlignment="1">
      <alignment horizontal="center" vertical="center" wrapText="1"/>
    </xf>
    <xf numFmtId="9" fontId="132" fillId="33" borderId="32" xfId="0" applyNumberFormat="1" applyFont="1" applyFill="1" applyBorder="1" applyAlignment="1">
      <alignment horizontal="center" vertical="center" wrapText="1"/>
    </xf>
    <xf numFmtId="9" fontId="132" fillId="33" borderId="32" xfId="0" applyNumberFormat="1" applyFont="1" applyFill="1" applyBorder="1" applyAlignment="1" quotePrefix="1">
      <alignment horizontal="center" vertical="center" wrapText="1"/>
    </xf>
    <xf numFmtId="0" fontId="45" fillId="33" borderId="0" xfId="0" applyFont="1" applyFill="1" applyAlignment="1">
      <alignment horizontal="center" vertical="center"/>
    </xf>
    <xf numFmtId="0" fontId="133" fillId="10" borderId="32" xfId="0" applyFont="1" applyFill="1" applyBorder="1" applyAlignment="1">
      <alignment horizontal="center" vertical="center" wrapText="1"/>
    </xf>
    <xf numFmtId="0" fontId="134" fillId="10" borderId="32" xfId="0" applyFont="1" applyFill="1" applyBorder="1" applyAlignment="1">
      <alignment horizontal="center" vertical="center" wrapText="1"/>
    </xf>
    <xf numFmtId="0" fontId="135" fillId="10" borderId="32" xfId="0" applyFont="1" applyFill="1" applyBorder="1" applyAlignment="1">
      <alignment horizontal="center" vertical="center" wrapText="1"/>
    </xf>
    <xf numFmtId="0" fontId="45" fillId="33" borderId="0" xfId="0" applyFont="1" applyFill="1" applyAlignment="1">
      <alignment wrapText="1"/>
    </xf>
    <xf numFmtId="0" fontId="45" fillId="33" borderId="0" xfId="0" applyFont="1" applyFill="1" applyBorder="1" applyAlignment="1">
      <alignment horizontal="center" wrapText="1"/>
    </xf>
    <xf numFmtId="0" fontId="135" fillId="18" borderId="33" xfId="0" applyFont="1" applyFill="1" applyBorder="1" applyAlignment="1">
      <alignment horizontal="center" vertical="center" wrapText="1"/>
    </xf>
    <xf numFmtId="0" fontId="134" fillId="18" borderId="33" xfId="0" applyFont="1" applyFill="1" applyBorder="1" applyAlignment="1">
      <alignment horizontal="center" vertical="center" wrapText="1"/>
    </xf>
    <xf numFmtId="0" fontId="133" fillId="18" borderId="33" xfId="0" applyFont="1" applyFill="1" applyBorder="1" applyAlignment="1">
      <alignment horizontal="center" vertical="center" wrapText="1"/>
    </xf>
    <xf numFmtId="0" fontId="136" fillId="18" borderId="33" xfId="0" applyFont="1" applyFill="1" applyBorder="1" applyAlignment="1">
      <alignment horizontal="center" vertical="center" wrapText="1"/>
    </xf>
    <xf numFmtId="0" fontId="45" fillId="33" borderId="0" xfId="0" applyFont="1" applyFill="1" applyBorder="1" applyAlignment="1">
      <alignment wrapText="1"/>
    </xf>
    <xf numFmtId="1" fontId="136" fillId="33" borderId="33" xfId="0" applyNumberFormat="1" applyFont="1" applyFill="1" applyBorder="1" applyAlignment="1">
      <alignment horizontal="center" vertical="center" wrapText="1"/>
    </xf>
    <xf numFmtId="9" fontId="137" fillId="33" borderId="33" xfId="0" applyNumberFormat="1" applyFont="1" applyFill="1" applyBorder="1" applyAlignment="1">
      <alignment horizontal="center" vertical="center" wrapText="1"/>
    </xf>
    <xf numFmtId="9" fontId="137" fillId="33" borderId="33" xfId="0" applyNumberFormat="1" applyFont="1" applyFill="1" applyBorder="1" applyAlignment="1" quotePrefix="1">
      <alignment horizontal="center" vertical="center" wrapText="1"/>
    </xf>
    <xf numFmtId="0" fontId="135" fillId="34" borderId="32" xfId="0" applyFont="1" applyFill="1" applyBorder="1" applyAlignment="1">
      <alignment horizontal="center" vertical="center" wrapText="1"/>
    </xf>
    <xf numFmtId="0" fontId="134" fillId="34" borderId="32" xfId="0" applyFont="1" applyFill="1" applyBorder="1" applyAlignment="1">
      <alignment horizontal="center" vertical="center" wrapText="1"/>
    </xf>
    <xf numFmtId="0" fontId="133" fillId="34" borderId="32" xfId="0" applyFont="1" applyFill="1" applyBorder="1" applyAlignment="1">
      <alignment horizontal="center" vertical="center" wrapText="1"/>
    </xf>
    <xf numFmtId="0" fontId="135" fillId="37" borderId="33" xfId="0" applyFont="1" applyFill="1" applyBorder="1" applyAlignment="1">
      <alignment horizontal="center" vertical="center" wrapText="1"/>
    </xf>
    <xf numFmtId="0" fontId="134" fillId="37" borderId="33" xfId="0" applyFont="1" applyFill="1" applyBorder="1" applyAlignment="1">
      <alignment horizontal="center" vertical="center" wrapText="1"/>
    </xf>
    <xf numFmtId="0" fontId="133" fillId="37" borderId="33" xfId="0" applyFont="1" applyFill="1" applyBorder="1" applyAlignment="1">
      <alignment horizontal="center" vertical="center" wrapText="1"/>
    </xf>
    <xf numFmtId="1" fontId="138" fillId="33" borderId="33" xfId="0" applyNumberFormat="1" applyFont="1" applyFill="1" applyBorder="1" applyAlignment="1">
      <alignment horizontal="center" vertical="center" wrapText="1"/>
    </xf>
    <xf numFmtId="9" fontId="139" fillId="33" borderId="33" xfId="0" applyNumberFormat="1" applyFont="1" applyFill="1" applyBorder="1" applyAlignment="1">
      <alignment horizontal="center" vertical="center" wrapText="1"/>
    </xf>
    <xf numFmtId="9" fontId="139" fillId="33" borderId="33" xfId="0" applyNumberFormat="1" applyFont="1" applyFill="1" applyBorder="1" applyAlignment="1" quotePrefix="1">
      <alignment horizontal="center" vertical="center" wrapText="1"/>
    </xf>
    <xf numFmtId="0" fontId="138" fillId="37" borderId="33" xfId="0" applyFont="1" applyFill="1" applyBorder="1" applyAlignment="1">
      <alignment horizontal="center" vertical="center"/>
    </xf>
    <xf numFmtId="0" fontId="135" fillId="38" borderId="34" xfId="0" applyFont="1" applyFill="1" applyBorder="1" applyAlignment="1">
      <alignment horizontal="center" vertical="center" wrapText="1"/>
    </xf>
    <xf numFmtId="0" fontId="134" fillId="38" borderId="34" xfId="0" applyFont="1" applyFill="1" applyBorder="1" applyAlignment="1">
      <alignment horizontal="center" vertical="center" wrapText="1"/>
    </xf>
    <xf numFmtId="0" fontId="133" fillId="38" borderId="34" xfId="0" applyFont="1" applyFill="1" applyBorder="1" applyAlignment="1">
      <alignment horizontal="center" vertical="center" wrapText="1"/>
    </xf>
    <xf numFmtId="0" fontId="43" fillId="38" borderId="34" xfId="0" applyFont="1" applyFill="1" applyBorder="1" applyAlignment="1">
      <alignment horizontal="center" vertical="center" wrapText="1"/>
    </xf>
    <xf numFmtId="1" fontId="43" fillId="33" borderId="34" xfId="0" applyNumberFormat="1" applyFont="1" applyFill="1" applyBorder="1" applyAlignment="1">
      <alignment horizontal="center" vertical="center" wrapText="1"/>
    </xf>
    <xf numFmtId="9" fontId="45" fillId="33" borderId="34" xfId="0" applyNumberFormat="1" applyFont="1" applyFill="1" applyBorder="1" applyAlignment="1">
      <alignment horizontal="center" vertical="center" wrapText="1"/>
    </xf>
    <xf numFmtId="9" fontId="45" fillId="33" borderId="34" xfId="0" applyNumberFormat="1" applyFont="1" applyFill="1" applyBorder="1" applyAlignment="1" quotePrefix="1">
      <alignment horizontal="center" vertical="center" wrapText="1"/>
    </xf>
    <xf numFmtId="0" fontId="140" fillId="35" borderId="35" xfId="0" applyFont="1" applyFill="1" applyBorder="1" applyAlignment="1">
      <alignment horizontal="center" vertical="center"/>
    </xf>
    <xf numFmtId="0" fontId="140" fillId="35" borderId="36" xfId="0" applyFont="1" applyFill="1" applyBorder="1" applyAlignment="1">
      <alignment horizontal="center" vertical="center"/>
    </xf>
    <xf numFmtId="0" fontId="27" fillId="34" borderId="37" xfId="0" applyFont="1" applyFill="1" applyBorder="1" applyAlignment="1">
      <alignment horizontal="center" vertical="center"/>
    </xf>
    <xf numFmtId="0" fontId="27" fillId="34" borderId="38" xfId="0" applyFont="1" applyFill="1" applyBorder="1" applyAlignment="1">
      <alignment horizontal="center" vertical="center"/>
    </xf>
    <xf numFmtId="0" fontId="27" fillId="34" borderId="39" xfId="0" applyFont="1" applyFill="1" applyBorder="1" applyAlignment="1">
      <alignment horizontal="center" vertical="center"/>
    </xf>
    <xf numFmtId="0" fontId="27" fillId="34" borderId="40" xfId="0" applyFont="1" applyFill="1" applyBorder="1" applyAlignment="1">
      <alignment horizontal="center" vertical="center"/>
    </xf>
    <xf numFmtId="0" fontId="15" fillId="34" borderId="37"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40" xfId="0" applyFont="1" applyFill="1" applyBorder="1" applyAlignment="1">
      <alignment horizontal="center" vertical="center"/>
    </xf>
    <xf numFmtId="0" fontId="29" fillId="34" borderId="37" xfId="0" applyFont="1" applyFill="1" applyBorder="1" applyAlignment="1">
      <alignment horizontal="center" vertical="center"/>
    </xf>
    <xf numFmtId="0" fontId="29" fillId="34" borderId="38" xfId="0" applyFont="1" applyFill="1" applyBorder="1" applyAlignment="1">
      <alignment horizontal="center" vertical="center"/>
    </xf>
    <xf numFmtId="0" fontId="29" fillId="34" borderId="39" xfId="0" applyFont="1" applyFill="1" applyBorder="1" applyAlignment="1">
      <alignment horizontal="center" vertical="center"/>
    </xf>
    <xf numFmtId="0" fontId="29" fillId="34" borderId="40" xfId="0" applyFont="1" applyFill="1" applyBorder="1" applyAlignment="1">
      <alignment horizontal="center" vertical="center"/>
    </xf>
    <xf numFmtId="0" fontId="56" fillId="33" borderId="0" xfId="0" applyFont="1" applyFill="1" applyAlignment="1">
      <alignment horizontal="justify" vertical="center" wrapText="1"/>
    </xf>
    <xf numFmtId="0" fontId="26" fillId="35" borderId="25" xfId="0" applyFont="1" applyFill="1" applyBorder="1" applyAlignment="1">
      <alignment horizontal="center" vertical="center"/>
    </xf>
    <xf numFmtId="0" fontId="0" fillId="35" borderId="41" xfId="0" applyFill="1" applyBorder="1" applyAlignment="1">
      <alignment/>
    </xf>
    <xf numFmtId="0" fontId="0" fillId="35" borderId="42" xfId="0" applyFill="1" applyBorder="1" applyAlignment="1">
      <alignment/>
    </xf>
    <xf numFmtId="0" fontId="26" fillId="33" borderId="0" xfId="0" applyFont="1" applyFill="1" applyBorder="1" applyAlignment="1" quotePrefix="1">
      <alignment horizontal="left"/>
    </xf>
    <xf numFmtId="0" fontId="26" fillId="35" borderId="35" xfId="0" applyFont="1" applyFill="1" applyBorder="1" applyAlignment="1">
      <alignment horizontal="center" vertical="center"/>
    </xf>
    <xf numFmtId="0" fontId="26" fillId="35" borderId="43" xfId="0" applyFont="1" applyFill="1" applyBorder="1" applyAlignment="1">
      <alignment horizontal="center" vertical="center"/>
    </xf>
    <xf numFmtId="0" fontId="26" fillId="35" borderId="36" xfId="0" applyFont="1" applyFill="1" applyBorder="1" applyAlignment="1">
      <alignment horizontal="center" vertical="center"/>
    </xf>
    <xf numFmtId="0" fontId="141" fillId="33" borderId="35" xfId="0" applyFont="1" applyFill="1" applyBorder="1" applyAlignment="1">
      <alignment horizontal="center"/>
    </xf>
    <xf numFmtId="0" fontId="141" fillId="33" borderId="36" xfId="0" applyFont="1" applyFill="1" applyBorder="1" applyAlignment="1">
      <alignment horizontal="center"/>
    </xf>
    <xf numFmtId="0" fontId="142" fillId="34" borderId="37" xfId="0" applyFont="1" applyFill="1" applyBorder="1" applyAlignment="1">
      <alignment horizontal="center" vertical="center"/>
    </xf>
    <xf numFmtId="0" fontId="143" fillId="0" borderId="38" xfId="0" applyFont="1" applyBorder="1" applyAlignment="1">
      <alignment/>
    </xf>
    <xf numFmtId="0" fontId="143" fillId="0" borderId="39" xfId="0" applyFont="1" applyBorder="1" applyAlignment="1">
      <alignment/>
    </xf>
    <xf numFmtId="0" fontId="143" fillId="0" borderId="40" xfId="0" applyFont="1" applyBorder="1" applyAlignment="1">
      <alignment/>
    </xf>
    <xf numFmtId="0" fontId="18" fillId="34" borderId="37" xfId="0" applyFont="1" applyFill="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34" borderId="15" xfId="0" applyFont="1" applyFill="1" applyBorder="1" applyAlignment="1">
      <alignment horizontal="center" vertical="center" wrapText="1"/>
    </xf>
    <xf numFmtId="0" fontId="124" fillId="33" borderId="0" xfId="0" applyFont="1" applyFill="1" applyBorder="1" applyAlignment="1">
      <alignment horizontal="center" vertical="center"/>
    </xf>
    <xf numFmtId="0" fontId="1" fillId="33" borderId="35" xfId="0" applyFont="1" applyFill="1" applyBorder="1" applyAlignment="1">
      <alignment horizontal="center"/>
    </xf>
    <xf numFmtId="0" fontId="1" fillId="33" borderId="43" xfId="0" applyFont="1" applyFill="1" applyBorder="1" applyAlignment="1">
      <alignment horizontal="center"/>
    </xf>
    <xf numFmtId="0" fontId="1" fillId="33" borderId="36" xfId="0" applyFont="1" applyFill="1" applyBorder="1" applyAlignment="1">
      <alignment horizontal="center"/>
    </xf>
    <xf numFmtId="0" fontId="1" fillId="34" borderId="21"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35"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16" xfId="0"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 fontId="0" fillId="33" borderId="13" xfId="0" applyNumberFormat="1" applyFont="1" applyFill="1" applyBorder="1" applyAlignment="1">
      <alignment horizontal="center" vertical="center" wrapText="1"/>
    </xf>
    <xf numFmtId="0" fontId="0" fillId="34" borderId="21" xfId="0" applyFill="1" applyBorder="1" applyAlignment="1">
      <alignment horizontal="center" vertical="center"/>
    </xf>
    <xf numFmtId="0" fontId="0" fillId="34" borderId="16" xfId="0" applyFill="1" applyBorder="1" applyAlignment="1">
      <alignment horizontal="center" vertical="center"/>
    </xf>
    <xf numFmtId="1" fontId="1" fillId="34" borderId="35" xfId="0" applyNumberFormat="1" applyFont="1" applyFill="1" applyBorder="1" applyAlignment="1">
      <alignment horizontal="center" vertical="center"/>
    </xf>
    <xf numFmtId="1" fontId="1" fillId="34" borderId="43" xfId="0" applyNumberFormat="1" applyFont="1" applyFill="1" applyBorder="1" applyAlignment="1">
      <alignment horizontal="center" vertical="center"/>
    </xf>
    <xf numFmtId="1" fontId="1" fillId="34" borderId="36" xfId="0" applyNumberFormat="1" applyFont="1" applyFill="1" applyBorder="1" applyAlignment="1">
      <alignment horizontal="center" vertical="center"/>
    </xf>
    <xf numFmtId="0" fontId="43" fillId="34" borderId="15" xfId="0" applyFont="1" applyFill="1" applyBorder="1" applyAlignment="1">
      <alignment horizontal="center" vertical="center" wrapText="1"/>
    </xf>
    <xf numFmtId="1" fontId="42" fillId="34" borderId="15"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0" fontId="1" fillId="34" borderId="35" xfId="0" applyFont="1" applyFill="1" applyBorder="1" applyAlignment="1">
      <alignment horizontal="center"/>
    </xf>
    <xf numFmtId="0" fontId="1" fillId="34" borderId="43" xfId="0" applyFont="1" applyFill="1" applyBorder="1" applyAlignment="1">
      <alignment horizontal="center"/>
    </xf>
    <xf numFmtId="0" fontId="1" fillId="34" borderId="36" xfId="0" applyFont="1" applyFill="1" applyBorder="1" applyAlignment="1">
      <alignment horizontal="center"/>
    </xf>
    <xf numFmtId="0" fontId="0" fillId="0" borderId="43" xfId="0" applyBorder="1" applyAlignment="1">
      <alignment/>
    </xf>
    <xf numFmtId="0" fontId="0" fillId="0" borderId="36" xfId="0" applyBorder="1" applyAlignment="1">
      <alignment/>
    </xf>
    <xf numFmtId="0" fontId="0" fillId="33" borderId="35" xfId="0" applyFont="1" applyFill="1" applyBorder="1" applyAlignment="1">
      <alignment horizontal="justify" vertical="center" wrapText="1"/>
    </xf>
    <xf numFmtId="0" fontId="0" fillId="33" borderId="43" xfId="0" applyFont="1" applyFill="1" applyBorder="1" applyAlignment="1">
      <alignment horizontal="justify" vertical="center" wrapText="1"/>
    </xf>
    <xf numFmtId="0" fontId="0" fillId="33" borderId="36" xfId="0" applyFont="1" applyFill="1" applyBorder="1" applyAlignment="1">
      <alignment horizontal="justify" vertical="center" wrapText="1"/>
    </xf>
    <xf numFmtId="0" fontId="7" fillId="34" borderId="35" xfId="0" applyFont="1" applyFill="1" applyBorder="1" applyAlignment="1">
      <alignment horizontal="center"/>
    </xf>
    <xf numFmtId="0" fontId="7" fillId="34" borderId="43" xfId="0" applyFont="1" applyFill="1" applyBorder="1" applyAlignment="1">
      <alignment horizontal="center"/>
    </xf>
    <xf numFmtId="0" fontId="7" fillId="34" borderId="36" xfId="0" applyFont="1" applyFill="1" applyBorder="1" applyAlignment="1">
      <alignment horizontal="center"/>
    </xf>
    <xf numFmtId="0" fontId="1" fillId="34" borderId="15" xfId="0" applyFont="1" applyFill="1" applyBorder="1" applyAlignment="1">
      <alignment horizontal="center" vertical="center"/>
    </xf>
    <xf numFmtId="0" fontId="29" fillId="33" borderId="0" xfId="0" applyFont="1" applyFill="1" applyBorder="1" applyAlignment="1">
      <alignment horizontal="center"/>
    </xf>
    <xf numFmtId="0" fontId="144" fillId="33" borderId="0" xfId="0" applyFont="1" applyFill="1" applyBorder="1" applyAlignment="1">
      <alignment horizontal="center"/>
    </xf>
    <xf numFmtId="0" fontId="145" fillId="33" borderId="0" xfId="0" applyFont="1" applyFill="1" applyBorder="1" applyAlignment="1">
      <alignment horizontal="center"/>
    </xf>
    <xf numFmtId="0" fontId="146" fillId="33" borderId="0" xfId="0" applyFont="1" applyFill="1" applyBorder="1" applyAlignment="1">
      <alignment horizontal="center"/>
    </xf>
    <xf numFmtId="0" fontId="147" fillId="33" borderId="29" xfId="0" applyFont="1" applyFill="1" applyBorder="1" applyAlignment="1">
      <alignment horizontal="center" vertical="center" wrapText="1"/>
    </xf>
    <xf numFmtId="0" fontId="147" fillId="33" borderId="0" xfId="0" applyFont="1" applyFill="1" applyBorder="1" applyAlignment="1">
      <alignment horizontal="center" vertical="center" wrapText="1"/>
    </xf>
    <xf numFmtId="0" fontId="147" fillId="33" borderId="27" xfId="0" applyFont="1" applyFill="1" applyBorder="1" applyAlignment="1">
      <alignment horizontal="center" vertical="center" wrapText="1"/>
    </xf>
    <xf numFmtId="0" fontId="39" fillId="34" borderId="44" xfId="0" applyFont="1" applyFill="1" applyBorder="1" applyAlignment="1">
      <alignment horizontal="center" vertical="center" wrapText="1"/>
    </xf>
    <xf numFmtId="0" fontId="39" fillId="34" borderId="45" xfId="0" applyFont="1" applyFill="1" applyBorder="1" applyAlignment="1">
      <alignment horizontal="center" vertical="center" wrapText="1"/>
    </xf>
    <xf numFmtId="0" fontId="39" fillId="34" borderId="46" xfId="0" applyFont="1" applyFill="1" applyBorder="1" applyAlignment="1">
      <alignment horizontal="center" vertical="center" wrapText="1"/>
    </xf>
    <xf numFmtId="0" fontId="39" fillId="34" borderId="29"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4" borderId="27" xfId="0" applyFont="1" applyFill="1" applyBorder="1" applyAlignment="1">
      <alignment horizontal="center" vertical="center" wrapText="1"/>
    </xf>
    <xf numFmtId="0" fontId="39" fillId="34" borderId="47"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9" fillId="34" borderId="48"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41" xfId="0" applyFont="1" applyFill="1" applyBorder="1" applyAlignment="1">
      <alignment horizontal="center" vertical="center" wrapText="1"/>
    </xf>
    <xf numFmtId="0" fontId="39" fillId="33" borderId="42"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128" fillId="33" borderId="10" xfId="0" applyFont="1" applyFill="1" applyBorder="1" applyAlignment="1">
      <alignment horizontal="center" vertical="center" wrapText="1"/>
    </xf>
    <xf numFmtId="0" fontId="128" fillId="33" borderId="0" xfId="0" applyFont="1" applyFill="1" applyBorder="1" applyAlignment="1">
      <alignment horizontal="center" vertical="center" wrapText="1"/>
    </xf>
    <xf numFmtId="0" fontId="128" fillId="33" borderId="1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915"/>
          <c:w val="0.4005"/>
          <c:h val="0.807"/>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1'!$C$27:$E$27</c:f>
              <c:strCache/>
            </c:strRef>
          </c:cat>
          <c:val>
            <c:numRef>
              <c:f>'Stat 1'!$C$28:$E$28</c:f>
              <c:numCache/>
            </c:numRef>
          </c:val>
        </c:ser>
      </c:pieChart>
      <c:spPr>
        <a:noFill/>
        <a:ln>
          <a:noFill/>
        </a:ln>
      </c:spPr>
    </c:plotArea>
    <c:plotVisOnly val="1"/>
    <c:dispBlanksAs val="zero"/>
    <c:showDLblsOverMax val="0"/>
  </c:chart>
  <c:spPr>
    <a:solidFill>
      <a:srgbClr val="FFE9BD"/>
    </a:solidFill>
    <a:ln w="12700">
      <a:solidFill>
        <a:srgbClr val="FFCC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925"/>
          <c:y val="0.09225"/>
          <c:w val="0.3985"/>
          <c:h val="0.8052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'Stat 5'!$C$27:$E$27</c:f>
              <c:strCache/>
            </c:strRef>
          </c:cat>
          <c:val>
            <c:numRef>
              <c:f>'Stat 5'!$C$28:$E$28</c:f>
              <c:numCache/>
            </c:numRef>
          </c:val>
        </c:ser>
      </c:pieChart>
      <c:spPr>
        <a:noFill/>
        <a:ln>
          <a:noFill/>
        </a:ln>
      </c:spPr>
    </c:plotArea>
    <c:plotVisOnly val="1"/>
    <c:dispBlanksAs val="zero"/>
    <c:showDLblsOverMax val="0"/>
  </c:chart>
  <c:spPr>
    <a:solidFill>
      <a:srgbClr val="CBE1E7"/>
    </a:solidFill>
    <a:ln w="12700">
      <a:solidFill>
        <a:srgbClr val="33CCCC"/>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75"/>
          <c:y val="0.09125"/>
          <c:w val="0.4035"/>
          <c:h val="0.807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U2'!$C$27:$E$27</c:f>
              <c:strCache/>
            </c:strRef>
          </c:cat>
          <c:val>
            <c:numRef>
              <c:f>'Stat U2'!$C$28:$E$28</c:f>
              <c:numCache/>
            </c:numRef>
          </c:val>
        </c:ser>
      </c:pieChart>
      <c:spPr>
        <a:noFill/>
        <a:ln>
          <a:noFill/>
        </a:ln>
      </c:spPr>
    </c:plotArea>
    <c:plotVisOnly val="1"/>
    <c:dispBlanksAs val="zero"/>
    <c:showDLblsOverMax val="0"/>
  </c:chart>
  <c:spPr>
    <a:solidFill>
      <a:srgbClr val="E8FFA7"/>
    </a:solidFill>
    <a:ln w="12700">
      <a:solidFill>
        <a:srgbClr val="339966"/>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5"/>
          <c:y val="0.08925"/>
          <c:w val="0.44525"/>
          <c:h val="0.8117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3'!$C$27:$E$27</c:f>
              <c:strCache/>
            </c:strRef>
          </c:cat>
          <c:val>
            <c:numRef>
              <c:f>'Stat 3'!$C$28:$E$28</c:f>
              <c:numCache/>
            </c:numRef>
          </c:val>
        </c:ser>
      </c:pieChart>
      <c:spPr>
        <a:noFill/>
        <a:ln>
          <a:noFill/>
        </a:ln>
      </c:spPr>
    </c:plotArea>
    <c:plotVisOnly val="1"/>
    <c:dispBlanksAs val="zero"/>
    <c:showDLblsOverMax val="0"/>
  </c:chart>
  <c:spPr>
    <a:solidFill>
      <a:srgbClr val="E2DCC1"/>
    </a:solidFill>
    <a:ln w="12700">
      <a:solidFill>
        <a:srgbClr val="808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3"/>
          <c:y val="0.09625"/>
          <c:w val="0.38875"/>
          <c:h val="0.8032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'Stat 4'!$C$27:$E$27</c:f>
              <c:strCache/>
            </c:strRef>
          </c:cat>
          <c:val>
            <c:numRef>
              <c:f>'Stat 4'!$C$28:$E$28</c:f>
              <c:numCache/>
            </c:numRef>
          </c:val>
        </c:ser>
      </c:pieChart>
      <c:spPr>
        <a:noFill/>
        <a:ln>
          <a:noFill/>
        </a:ln>
      </c:spPr>
    </c:plotArea>
    <c:plotVisOnly val="1"/>
    <c:dispBlanksAs val="zero"/>
    <c:showDLblsOverMax val="0"/>
  </c:chart>
  <c:spPr>
    <a:solidFill>
      <a:srgbClr val="CBE1E7"/>
    </a:solidFill>
    <a:ln w="12700">
      <a:solidFill>
        <a:srgbClr val="33CCCC"/>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4"/>
        <xdr:cNvSpPr>
          <a:spLocks/>
        </xdr:cNvSpPr>
      </xdr:nvSpPr>
      <xdr:spPr>
        <a:xfrm>
          <a:off x="228600" y="123825"/>
          <a:ext cx="1609725" cy="676275"/>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15"/>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1</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17"/>
        <xdr:cNvSpPr>
          <a:spLocks/>
        </xdr:cNvSpPr>
      </xdr:nvSpPr>
      <xdr:spPr>
        <a:xfrm>
          <a:off x="3905250" y="247650"/>
          <a:ext cx="1866900" cy="457200"/>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18"/>
        <xdr:cNvSpPr>
          <a:spLocks/>
        </xdr:cNvSpPr>
      </xdr:nvSpPr>
      <xdr:spPr>
        <a:xfrm>
          <a:off x="5991225" y="257175"/>
          <a:ext cx="2009775" cy="457200"/>
        </a:xfrm>
        <a:prstGeom prst="roundRect">
          <a:avLst/>
        </a:prstGeom>
        <a:solidFill>
          <a:srgbClr val="FFC00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20"/>
        <xdr:cNvSpPr>
          <a:spLocks/>
        </xdr:cNvSpPr>
      </xdr:nvSpPr>
      <xdr:spPr>
        <a:xfrm>
          <a:off x="8220075" y="257175"/>
          <a:ext cx="1524000" cy="457200"/>
        </a:xfrm>
        <a:prstGeom prst="roundRect">
          <a:avLst/>
        </a:prstGeom>
        <a:solidFill>
          <a:srgbClr val="FFC00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21"/>
        <xdr:cNvSpPr>
          <a:spLocks/>
        </xdr:cNvSpPr>
      </xdr:nvSpPr>
      <xdr:spPr>
        <a:xfrm>
          <a:off x="228600" y="876300"/>
          <a:ext cx="9525000" cy="400050"/>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7" name="Flèche droite 23"/>
        <xdr:cNvSpPr>
          <a:spLocks/>
        </xdr:cNvSpPr>
      </xdr:nvSpPr>
      <xdr:spPr>
        <a:xfrm>
          <a:off x="10220325" y="266700"/>
          <a:ext cx="1323975" cy="857250"/>
        </a:xfrm>
        <a:prstGeom prst="rightArrow">
          <a:avLst>
            <a:gd name="adj" fmla="val 17625"/>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8" name="ZoneTexte 24"/>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9"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0" name="ZoneTexte 26"/>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1" name="ZoneTexte 27"/>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2</xdr:col>
      <xdr:colOff>1000125</xdr:colOff>
      <xdr:row>4</xdr:row>
      <xdr:rowOff>133350</xdr:rowOff>
    </xdr:from>
    <xdr:to>
      <xdr:col>4</xdr:col>
      <xdr:colOff>114300</xdr:colOff>
      <xdr:row>6</xdr:row>
      <xdr:rowOff>47625</xdr:rowOff>
    </xdr:to>
    <xdr:sp textlink="Accueil!D12">
      <xdr:nvSpPr>
        <xdr:cNvPr id="12" name="ZoneTexte 29"/>
        <xdr:cNvSpPr txBox="1">
          <a:spLocks noChangeArrowheads="1"/>
        </xdr:cNvSpPr>
      </xdr:nvSpPr>
      <xdr:spPr>
        <a:xfrm>
          <a:off x="2838450" y="895350"/>
          <a:ext cx="4010025" cy="381000"/>
        </a:xfrm>
        <a:prstGeom prst="rect">
          <a:avLst/>
        </a:prstGeom>
        <a:noFill/>
        <a:ln w="9525" cmpd="sng">
          <a:noFill/>
        </a:ln>
      </xdr:spPr>
      <xdr:txBody>
        <a:bodyPr vertOverflow="clip" wrap="square"/>
        <a:p>
          <a:pPr algn="ctr">
            <a:defRPr/>
          </a:pPr>
          <a:fld id="{4a4faa0b-397b-46e5-8b12-3a38336a544e}" type="TxLink">
            <a:rPr lang="en-US" cap="none" sz="1800" b="1" i="0" u="none" baseline="0">
              <a:solidFill>
                <a:srgbClr val="FFFFFF"/>
              </a:solidFill>
              <a:latin typeface="Arial"/>
              <a:ea typeface="Arial"/>
              <a:cs typeface="Arial"/>
            </a:rPr>
            <a:t>ADMINISTRATION</a:t>
          </a:fld>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30"/>
        <xdr:cNvSpPr>
          <a:spLocks/>
        </xdr:cNvSpPr>
      </xdr:nvSpPr>
      <xdr:spPr>
        <a:xfrm rot="10800000">
          <a:off x="23936325" y="200025"/>
          <a:ext cx="1276350" cy="857250"/>
        </a:xfrm>
        <a:prstGeom prst="rightArrow">
          <a:avLst>
            <a:gd name="adj" fmla="val 16416"/>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31"/>
        <xdr:cNvSpPr txBox="1">
          <a:spLocks noChangeArrowheads="1"/>
        </xdr:cNvSpPr>
      </xdr:nvSpPr>
      <xdr:spPr>
        <a:xfrm>
          <a:off x="2420302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12</xdr:col>
      <xdr:colOff>4057650</xdr:colOff>
      <xdr:row>1</xdr:row>
      <xdr:rowOff>0</xdr:rowOff>
    </xdr:from>
    <xdr:to>
      <xdr:col>14</xdr:col>
      <xdr:colOff>428625</xdr:colOff>
      <xdr:row>5</xdr:row>
      <xdr:rowOff>95250</xdr:rowOff>
    </xdr:to>
    <xdr:sp>
      <xdr:nvSpPr>
        <xdr:cNvPr id="15" name="Flèche droite 32"/>
        <xdr:cNvSpPr>
          <a:spLocks/>
        </xdr:cNvSpPr>
      </xdr:nvSpPr>
      <xdr:spPr>
        <a:xfrm>
          <a:off x="18869025" y="190500"/>
          <a:ext cx="1428750" cy="857250"/>
        </a:xfrm>
        <a:prstGeom prst="rightArrow">
          <a:avLst>
            <a:gd name="adj" fmla="val 20175"/>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76200</xdr:rowOff>
    </xdr:from>
    <xdr:to>
      <xdr:col>14</xdr:col>
      <xdr:colOff>104775</xdr:colOff>
      <xdr:row>3</xdr:row>
      <xdr:rowOff>123825</xdr:rowOff>
    </xdr:to>
    <xdr:sp>
      <xdr:nvSpPr>
        <xdr:cNvPr id="16" name="ZoneTexte 33"/>
        <xdr:cNvSpPr txBox="1">
          <a:spLocks noChangeArrowheads="1"/>
        </xdr:cNvSpPr>
      </xdr:nvSpPr>
      <xdr:spPr>
        <a:xfrm>
          <a:off x="19002375" y="457200"/>
          <a:ext cx="971550" cy="238125"/>
        </a:xfrm>
        <a:prstGeom prst="rect">
          <a:avLst/>
        </a:prstGeom>
        <a:noFill/>
        <a:ln w="9525" cmpd="sng">
          <a:noFill/>
        </a:ln>
      </xdr:spPr>
      <xdr:txBody>
        <a:bodyPr vertOverflow="clip" wrap="square"/>
        <a:p>
          <a:pPr algn="ctr">
            <a:defRPr/>
          </a:pPr>
          <a:r>
            <a:rPr lang="en-US" cap="none" sz="1200" b="1" i="0" u="none" baseline="0">
              <a:solidFill>
                <a:srgbClr val="000000"/>
              </a:solidFill>
              <a:latin typeface="Arial"/>
              <a:ea typeface="Arial"/>
              <a:cs typeface="Arial"/>
            </a:rPr>
            <a:t>Re évaluer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0</xdr:rowOff>
    </xdr:from>
    <xdr:to>
      <xdr:col>6</xdr:col>
      <xdr:colOff>38100</xdr:colOff>
      <xdr:row>3</xdr:row>
      <xdr:rowOff>38100</xdr:rowOff>
    </xdr:to>
    <xdr:sp>
      <xdr:nvSpPr>
        <xdr:cNvPr id="1" name="Rectangle à coins arrondis 4"/>
        <xdr:cNvSpPr>
          <a:spLocks/>
        </xdr:cNvSpPr>
      </xdr:nvSpPr>
      <xdr:spPr>
        <a:xfrm>
          <a:off x="3438525" y="238125"/>
          <a:ext cx="4200525" cy="40005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9525</xdr:colOff>
      <xdr:row>0</xdr:row>
      <xdr:rowOff>0</xdr:rowOff>
    </xdr:from>
    <xdr:to>
      <xdr:col>5</xdr:col>
      <xdr:colOff>1381125</xdr:colOff>
      <xdr:row>0</xdr:row>
      <xdr:rowOff>0</xdr:rowOff>
    </xdr:to>
    <xdr:graphicFrame>
      <xdr:nvGraphicFramePr>
        <xdr:cNvPr id="2"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0</xdr:row>
      <xdr:rowOff>0</xdr:rowOff>
    </xdr:from>
    <xdr:to>
      <xdr:col>5</xdr:col>
      <xdr:colOff>1381125</xdr:colOff>
      <xdr:row>0</xdr:row>
      <xdr:rowOff>0</xdr:rowOff>
    </xdr:to>
    <xdr:graphicFrame>
      <xdr:nvGraphicFramePr>
        <xdr:cNvPr id="3" name="Chart 1"/>
        <xdr:cNvGraphicFramePr/>
      </xdr:nvGraphicFramePr>
      <xdr:xfrm>
        <a:off x="1552575" y="0"/>
        <a:ext cx="5915025" cy="0"/>
      </xdr:xfrm>
      <a:graphic>
        <a:graphicData uri="http://schemas.openxmlformats.org/drawingml/2006/chart">
          <c:chart xmlns:c="http://schemas.openxmlformats.org/drawingml/2006/chart" r:id="rId2"/>
        </a:graphicData>
      </a:graphic>
    </xdr:graphicFrame>
    <xdr:clientData/>
  </xdr:twoCellAnchor>
  <xdr:twoCellAnchor>
    <xdr:from>
      <xdr:col>3</xdr:col>
      <xdr:colOff>1247775</xdr:colOff>
      <xdr:row>1</xdr:row>
      <xdr:rowOff>0</xdr:rowOff>
    </xdr:from>
    <xdr:to>
      <xdr:col>6</xdr:col>
      <xdr:colOff>9525</xdr:colOff>
      <xdr:row>3</xdr:row>
      <xdr:rowOff>47625</xdr:rowOff>
    </xdr:to>
    <xdr:sp textlink="Accueil!#REF!">
      <xdr:nvSpPr>
        <xdr:cNvPr id="4" name="ZoneTexte 5"/>
        <xdr:cNvSpPr txBox="1">
          <a:spLocks noChangeArrowheads="1"/>
        </xdr:cNvSpPr>
      </xdr:nvSpPr>
      <xdr:spPr>
        <a:xfrm>
          <a:off x="4305300" y="238125"/>
          <a:ext cx="3305175" cy="409575"/>
        </a:xfrm>
        <a:prstGeom prst="rect">
          <a:avLst/>
        </a:prstGeom>
        <a:noFill/>
        <a:ln w="9525" cmpd="sng">
          <a:noFill/>
        </a:ln>
      </xdr:spPr>
      <xdr:txBody>
        <a:bodyPr vertOverflow="clip" wrap="square" anchor="ctr"/>
        <a:p>
          <a:pPr algn="ctr">
            <a:defRPr/>
          </a:pPr>
          <a:fld id="{673e03e2-660b-4262-bf0d-1308be30db8a}" type="TxLink">
            <a:rPr lang="en-US" cap="none" sz="1800" b="1" i="0" u="none" baseline="0">
              <a:solidFill>
                <a:srgbClr val="FFFFFF"/>
              </a:solidFill>
              <a:latin typeface="Arial"/>
              <a:ea typeface="Arial"/>
              <a:cs typeface="Arial"/>
            </a:rPr>
            <a:t></a:t>
          </a:fld>
        </a:p>
      </xdr:txBody>
    </xdr:sp>
    <xdr:clientData/>
  </xdr:twoCellAnchor>
  <xdr:twoCellAnchor>
    <xdr:from>
      <xdr:col>2</xdr:col>
      <xdr:colOff>9525</xdr:colOff>
      <xdr:row>6</xdr:row>
      <xdr:rowOff>9525</xdr:rowOff>
    </xdr:from>
    <xdr:to>
      <xdr:col>6</xdr:col>
      <xdr:colOff>0</xdr:colOff>
      <xdr:row>24</xdr:row>
      <xdr:rowOff>133350</xdr:rowOff>
    </xdr:to>
    <xdr:graphicFrame>
      <xdr:nvGraphicFramePr>
        <xdr:cNvPr id="5" name="Graphique 6"/>
        <xdr:cNvGraphicFramePr/>
      </xdr:nvGraphicFramePr>
      <xdr:xfrm>
        <a:off x="1552575" y="1133475"/>
        <a:ext cx="6048375" cy="3038475"/>
      </xdr:xfrm>
      <a:graphic>
        <a:graphicData uri="http://schemas.openxmlformats.org/drawingml/2006/chart">
          <c:chart xmlns:c="http://schemas.openxmlformats.org/drawingml/2006/chart" r:id="rId3"/>
        </a:graphicData>
      </a:graphic>
    </xdr:graphicFrame>
    <xdr:clientData/>
  </xdr:twoCellAnchor>
  <xdr:twoCellAnchor>
    <xdr:from>
      <xdr:col>3</xdr:col>
      <xdr:colOff>1323975</xdr:colOff>
      <xdr:row>1</xdr:row>
      <xdr:rowOff>0</xdr:rowOff>
    </xdr:from>
    <xdr:to>
      <xdr:col>5</xdr:col>
      <xdr:colOff>390525</xdr:colOff>
      <xdr:row>3</xdr:row>
      <xdr:rowOff>19050</xdr:rowOff>
    </xdr:to>
    <xdr:sp textlink="Accueil!D24">
      <xdr:nvSpPr>
        <xdr:cNvPr id="6" name="ZoneTexte 7"/>
        <xdr:cNvSpPr txBox="1">
          <a:spLocks noChangeArrowheads="1"/>
        </xdr:cNvSpPr>
      </xdr:nvSpPr>
      <xdr:spPr>
        <a:xfrm>
          <a:off x="4381500" y="238125"/>
          <a:ext cx="2095500" cy="381000"/>
        </a:xfrm>
        <a:prstGeom prst="rect">
          <a:avLst/>
        </a:prstGeom>
        <a:noFill/>
        <a:ln w="9525" cmpd="sng">
          <a:noFill/>
        </a:ln>
      </xdr:spPr>
      <xdr:txBody>
        <a:bodyPr vertOverflow="clip" wrap="square"/>
        <a:p>
          <a:pPr algn="ctr">
            <a:defRPr/>
          </a:pPr>
          <a:fld id="{93818335-019a-4d1a-8325-f9b5615a46a1}" type="TxLink">
            <a:rPr lang="en-US" cap="none" sz="1800" b="1" i="0" u="none" baseline="0">
              <a:solidFill>
                <a:srgbClr val="FFFFFF"/>
              </a:solidFill>
              <a:latin typeface="Arial"/>
              <a:ea typeface="Arial"/>
              <a:cs typeface="Arial"/>
            </a:rPr>
            <a:t>STOCKAGE</a:t>
          </a:fld>
        </a:p>
      </xdr:txBody>
    </xdr:sp>
    <xdr:clientData/>
  </xdr:twoCellAnchor>
  <xdr:twoCellAnchor>
    <xdr:from>
      <xdr:col>1</xdr:col>
      <xdr:colOff>1209675</xdr:colOff>
      <xdr:row>0</xdr:row>
      <xdr:rowOff>200025</xdr:rowOff>
    </xdr:from>
    <xdr:to>
      <xdr:col>3</xdr:col>
      <xdr:colOff>76200</xdr:colOff>
      <xdr:row>3</xdr:row>
      <xdr:rowOff>161925</xdr:rowOff>
    </xdr:to>
    <xdr:sp>
      <xdr:nvSpPr>
        <xdr:cNvPr id="7" name="Rectangle à coins arrondis 8"/>
        <xdr:cNvSpPr>
          <a:spLocks/>
        </xdr:cNvSpPr>
      </xdr:nvSpPr>
      <xdr:spPr>
        <a:xfrm>
          <a:off x="1524000" y="200025"/>
          <a:ext cx="1609725" cy="561975"/>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142875</xdr:colOff>
      <xdr:row>1</xdr:row>
      <xdr:rowOff>47625</xdr:rowOff>
    </xdr:from>
    <xdr:to>
      <xdr:col>2</xdr:col>
      <xdr:colOff>1428750</xdr:colOff>
      <xdr:row>3</xdr:row>
      <xdr:rowOff>57150</xdr:rowOff>
    </xdr:to>
    <xdr:sp>
      <xdr:nvSpPr>
        <xdr:cNvPr id="8" name="ZoneTexte 9"/>
        <xdr:cNvSpPr txBox="1">
          <a:spLocks noChangeArrowheads="1"/>
        </xdr:cNvSpPr>
      </xdr:nvSpPr>
      <xdr:spPr>
        <a:xfrm>
          <a:off x="1685925" y="285750"/>
          <a:ext cx="1285875" cy="371475"/>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solidFill>
          <a:srgbClr val="92D050"/>
        </a:solid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2</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4"/>
        <xdr:cNvSpPr>
          <a:spLocks/>
        </xdr:cNvSpPr>
      </xdr:nvSpPr>
      <xdr:spPr>
        <a:xfrm>
          <a:off x="3905250" y="247650"/>
          <a:ext cx="1866900" cy="457200"/>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5"/>
        <xdr:cNvSpPr>
          <a:spLocks/>
        </xdr:cNvSpPr>
      </xdr:nvSpPr>
      <xdr:spPr>
        <a:xfrm>
          <a:off x="5991225" y="257175"/>
          <a:ext cx="2009775" cy="457200"/>
        </a:xfrm>
        <a:prstGeom prst="roundRect">
          <a:avLst/>
        </a:prstGeom>
        <a:solidFill>
          <a:srgbClr val="92D05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7"/>
        <xdr:cNvSpPr>
          <a:spLocks/>
        </xdr:cNvSpPr>
      </xdr:nvSpPr>
      <xdr:spPr>
        <a:xfrm>
          <a:off x="8220075" y="257175"/>
          <a:ext cx="1524000" cy="457200"/>
        </a:xfrm>
        <a:prstGeom prst="roundRect">
          <a:avLst/>
        </a:prstGeom>
        <a:solidFill>
          <a:srgbClr val="92D05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8"/>
        <xdr:cNvSpPr>
          <a:spLocks/>
        </xdr:cNvSpPr>
      </xdr:nvSpPr>
      <xdr:spPr>
        <a:xfrm>
          <a:off x="228600" y="876300"/>
          <a:ext cx="9525000" cy="400050"/>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9"/>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028dc460-4aa6-43aa-bac3-a324c3482462}"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10"/>
        <xdr:cNvSpPr>
          <a:spLocks/>
        </xdr:cNvSpPr>
      </xdr:nvSpPr>
      <xdr:spPr>
        <a:xfrm>
          <a:off x="10220325" y="266700"/>
          <a:ext cx="1323975" cy="857250"/>
        </a:xfrm>
        <a:prstGeom prst="rightArrow">
          <a:avLst>
            <a:gd name="adj" fmla="val 17625"/>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1"/>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4"/>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6"/>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17"/>
        <xdr:cNvSpPr>
          <a:spLocks/>
        </xdr:cNvSpPr>
      </xdr:nvSpPr>
      <xdr:spPr>
        <a:xfrm rot="10800000">
          <a:off x="23936325" y="200025"/>
          <a:ext cx="1276350" cy="857250"/>
        </a:xfrm>
        <a:prstGeom prst="rightArrow">
          <a:avLst>
            <a:gd name="adj" fmla="val 16416"/>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18"/>
        <xdr:cNvSpPr txBox="1">
          <a:spLocks noChangeArrowheads="1"/>
        </xdr:cNvSpPr>
      </xdr:nvSpPr>
      <xdr:spPr>
        <a:xfrm>
          <a:off x="2420302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13</xdr:col>
      <xdr:colOff>0</xdr:colOff>
      <xdr:row>1</xdr:row>
      <xdr:rowOff>0</xdr:rowOff>
    </xdr:from>
    <xdr:to>
      <xdr:col>14</xdr:col>
      <xdr:colOff>428625</xdr:colOff>
      <xdr:row>5</xdr:row>
      <xdr:rowOff>95250</xdr:rowOff>
    </xdr:to>
    <xdr:sp>
      <xdr:nvSpPr>
        <xdr:cNvPr id="15" name="Flèche droite 19"/>
        <xdr:cNvSpPr>
          <a:spLocks/>
        </xdr:cNvSpPr>
      </xdr:nvSpPr>
      <xdr:spPr>
        <a:xfrm>
          <a:off x="18897600" y="190500"/>
          <a:ext cx="1400175" cy="857250"/>
        </a:xfrm>
        <a:prstGeom prst="rightArrow">
          <a:avLst>
            <a:gd name="adj" fmla="val 19388"/>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76200</xdr:rowOff>
    </xdr:from>
    <xdr:to>
      <xdr:col>14</xdr:col>
      <xdr:colOff>104775</xdr:colOff>
      <xdr:row>3</xdr:row>
      <xdr:rowOff>123825</xdr:rowOff>
    </xdr:to>
    <xdr:sp>
      <xdr:nvSpPr>
        <xdr:cNvPr id="16" name="ZoneTexte 20"/>
        <xdr:cNvSpPr txBox="1">
          <a:spLocks noChangeArrowheads="1"/>
        </xdr:cNvSpPr>
      </xdr:nvSpPr>
      <xdr:spPr>
        <a:xfrm>
          <a:off x="19002375" y="4572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2</xdr:col>
      <xdr:colOff>904875</xdr:colOff>
      <xdr:row>4</xdr:row>
      <xdr:rowOff>123825</xdr:rowOff>
    </xdr:from>
    <xdr:to>
      <xdr:col>4</xdr:col>
      <xdr:colOff>28575</xdr:colOff>
      <xdr:row>6</xdr:row>
      <xdr:rowOff>38100</xdr:rowOff>
    </xdr:to>
    <xdr:sp textlink="Accueil!D15">
      <xdr:nvSpPr>
        <xdr:cNvPr id="17" name="ZoneTexte 21"/>
        <xdr:cNvSpPr txBox="1">
          <a:spLocks noChangeArrowheads="1"/>
        </xdr:cNvSpPr>
      </xdr:nvSpPr>
      <xdr:spPr>
        <a:xfrm>
          <a:off x="2743200" y="885825"/>
          <a:ext cx="4019550" cy="381000"/>
        </a:xfrm>
        <a:prstGeom prst="rect">
          <a:avLst/>
        </a:prstGeom>
        <a:noFill/>
        <a:ln w="9525" cmpd="sng">
          <a:noFill/>
        </a:ln>
      </xdr:spPr>
      <xdr:txBody>
        <a:bodyPr vertOverflow="clip" wrap="square"/>
        <a:p>
          <a:pPr algn="ctr">
            <a:defRPr/>
          </a:pPr>
          <a:fld id="{c90375ec-919a-45a5-bd47-5fd35bbabee9}" type="TxLink">
            <a:rPr lang="en-US" cap="none" sz="1800" b="1" i="0" u="none" baseline="0">
              <a:solidFill>
                <a:srgbClr val="FFFFFF"/>
              </a:solidFill>
              <a:latin typeface="Arial"/>
              <a:ea typeface="Arial"/>
              <a:cs typeface="Arial"/>
            </a:rPr>
            <a:t>EXTERIEURS</a:t>
          </a:fld>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3</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4"/>
        <xdr:cNvSpPr>
          <a:spLocks/>
        </xdr:cNvSpPr>
      </xdr:nvSpPr>
      <xdr:spPr>
        <a:xfrm>
          <a:off x="3905250" y="247650"/>
          <a:ext cx="1866900" cy="45720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5"/>
        <xdr:cNvSpPr>
          <a:spLocks/>
        </xdr:cNvSpPr>
      </xdr:nvSpPr>
      <xdr:spPr>
        <a:xfrm>
          <a:off x="5991225" y="257175"/>
          <a:ext cx="2009775" cy="457200"/>
        </a:xfrm>
        <a:prstGeom prst="roundRect">
          <a:avLst/>
        </a:prstGeom>
        <a:solidFill>
          <a:srgbClr val="B1A35A"/>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7"/>
        <xdr:cNvSpPr>
          <a:spLocks/>
        </xdr:cNvSpPr>
      </xdr:nvSpPr>
      <xdr:spPr>
        <a:xfrm>
          <a:off x="8220075" y="257175"/>
          <a:ext cx="1524000" cy="457200"/>
        </a:xfrm>
        <a:prstGeom prst="roundRect">
          <a:avLst/>
        </a:prstGeom>
        <a:solidFill>
          <a:srgbClr val="B1A35A"/>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8"/>
        <xdr:cNvSpPr>
          <a:spLocks/>
        </xdr:cNvSpPr>
      </xdr:nvSpPr>
      <xdr:spPr>
        <a:xfrm>
          <a:off x="228600" y="876300"/>
          <a:ext cx="9525000" cy="40005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9"/>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7264298c-cabd-41ae-a5d3-d2bc42fea0a9}"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10"/>
        <xdr:cNvSpPr>
          <a:spLocks/>
        </xdr:cNvSpPr>
      </xdr:nvSpPr>
      <xdr:spPr>
        <a:xfrm>
          <a:off x="10220325" y="266700"/>
          <a:ext cx="1323975" cy="857250"/>
        </a:xfrm>
        <a:prstGeom prst="rightArrow">
          <a:avLst>
            <a:gd name="adj" fmla="val 17625"/>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1"/>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3"/>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4"/>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16"/>
        <xdr:cNvSpPr>
          <a:spLocks/>
        </xdr:cNvSpPr>
      </xdr:nvSpPr>
      <xdr:spPr>
        <a:xfrm rot="10800000">
          <a:off x="23498175" y="200025"/>
          <a:ext cx="1276350" cy="857250"/>
        </a:xfrm>
        <a:prstGeom prst="rightArrow">
          <a:avLst>
            <a:gd name="adj" fmla="val 16416"/>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17"/>
        <xdr:cNvSpPr txBox="1">
          <a:spLocks noChangeArrowheads="1"/>
        </xdr:cNvSpPr>
      </xdr:nvSpPr>
      <xdr:spPr>
        <a:xfrm>
          <a:off x="237648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13</xdr:col>
      <xdr:colOff>0</xdr:colOff>
      <xdr:row>1</xdr:row>
      <xdr:rowOff>19050</xdr:rowOff>
    </xdr:from>
    <xdr:to>
      <xdr:col>14</xdr:col>
      <xdr:colOff>428625</xdr:colOff>
      <xdr:row>5</xdr:row>
      <xdr:rowOff>114300</xdr:rowOff>
    </xdr:to>
    <xdr:sp>
      <xdr:nvSpPr>
        <xdr:cNvPr id="15" name="Flèche droite 18"/>
        <xdr:cNvSpPr>
          <a:spLocks/>
        </xdr:cNvSpPr>
      </xdr:nvSpPr>
      <xdr:spPr>
        <a:xfrm>
          <a:off x="18897600" y="209550"/>
          <a:ext cx="1400175" cy="857250"/>
        </a:xfrm>
        <a:prstGeom prst="rightArrow">
          <a:avLst>
            <a:gd name="adj" fmla="val 19388"/>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95250</xdr:rowOff>
    </xdr:from>
    <xdr:to>
      <xdr:col>14</xdr:col>
      <xdr:colOff>104775</xdr:colOff>
      <xdr:row>3</xdr:row>
      <xdr:rowOff>142875</xdr:rowOff>
    </xdr:to>
    <xdr:sp>
      <xdr:nvSpPr>
        <xdr:cNvPr id="16" name="ZoneTexte 19"/>
        <xdr:cNvSpPr txBox="1">
          <a:spLocks noChangeArrowheads="1"/>
        </xdr:cNvSpPr>
      </xdr:nvSpPr>
      <xdr:spPr>
        <a:xfrm>
          <a:off x="190023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2</xdr:col>
      <xdr:colOff>1000125</xdr:colOff>
      <xdr:row>4</xdr:row>
      <xdr:rowOff>123825</xdr:rowOff>
    </xdr:from>
    <xdr:to>
      <xdr:col>4</xdr:col>
      <xdr:colOff>114300</xdr:colOff>
      <xdr:row>6</xdr:row>
      <xdr:rowOff>38100</xdr:rowOff>
    </xdr:to>
    <xdr:sp textlink="Accueil!D18">
      <xdr:nvSpPr>
        <xdr:cNvPr id="17" name="ZoneTexte 20"/>
        <xdr:cNvSpPr txBox="1">
          <a:spLocks noChangeArrowheads="1"/>
        </xdr:cNvSpPr>
      </xdr:nvSpPr>
      <xdr:spPr>
        <a:xfrm>
          <a:off x="2838450" y="885825"/>
          <a:ext cx="4010025" cy="381000"/>
        </a:xfrm>
        <a:prstGeom prst="rect">
          <a:avLst/>
        </a:prstGeom>
        <a:noFill/>
        <a:ln w="9525" cmpd="sng">
          <a:noFill/>
        </a:ln>
      </xdr:spPr>
      <xdr:txBody>
        <a:bodyPr vertOverflow="clip" wrap="square"/>
        <a:p>
          <a:pPr algn="ctr">
            <a:defRPr/>
          </a:pPr>
          <a:fld id="{1a055132-0098-4d84-ad84-ffb113300c57}" type="TxLink">
            <a:rPr lang="en-US" cap="none" sz="1800" b="1" i="0" u="none" baseline="0">
              <a:solidFill>
                <a:srgbClr val="FFFFFF"/>
              </a:solidFill>
              <a:latin typeface="Arial"/>
              <a:ea typeface="Arial"/>
              <a:cs typeface="Arial"/>
            </a:rPr>
            <a:t>ATELIER</a:t>
          </a:fld>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4</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3"/>
        <xdr:cNvSpPr>
          <a:spLocks/>
        </xdr:cNvSpPr>
      </xdr:nvSpPr>
      <xdr:spPr>
        <a:xfrm>
          <a:off x="3905250" y="247650"/>
          <a:ext cx="1866900" cy="45720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4"/>
        <xdr:cNvSpPr>
          <a:spLocks/>
        </xdr:cNvSpPr>
      </xdr:nvSpPr>
      <xdr:spPr>
        <a:xfrm>
          <a:off x="5991225" y="257175"/>
          <a:ext cx="2009775" cy="457200"/>
        </a:xfrm>
        <a:prstGeom prst="roundRect">
          <a:avLst/>
        </a:prstGeom>
        <a:solidFill>
          <a:srgbClr val="66A7B9"/>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6"/>
        <xdr:cNvSpPr>
          <a:spLocks/>
        </xdr:cNvSpPr>
      </xdr:nvSpPr>
      <xdr:spPr>
        <a:xfrm>
          <a:off x="8220075" y="257175"/>
          <a:ext cx="1524000" cy="457200"/>
        </a:xfrm>
        <a:prstGeom prst="roundRect">
          <a:avLst/>
        </a:prstGeom>
        <a:solidFill>
          <a:srgbClr val="66A7B9"/>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28575</xdr:colOff>
      <xdr:row>4</xdr:row>
      <xdr:rowOff>114300</xdr:rowOff>
    </xdr:from>
    <xdr:to>
      <xdr:col>5</xdr:col>
      <xdr:colOff>600075</xdr:colOff>
      <xdr:row>6</xdr:row>
      <xdr:rowOff>47625</xdr:rowOff>
    </xdr:to>
    <xdr:sp>
      <xdr:nvSpPr>
        <xdr:cNvPr id="6" name="Rectangle à coins arrondis 7"/>
        <xdr:cNvSpPr>
          <a:spLocks/>
        </xdr:cNvSpPr>
      </xdr:nvSpPr>
      <xdr:spPr>
        <a:xfrm>
          <a:off x="257175" y="876300"/>
          <a:ext cx="9525000" cy="40005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8"/>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7a5815af-6910-4a5f-840f-debfceea7ba8}"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9"/>
        <xdr:cNvSpPr>
          <a:spLocks/>
        </xdr:cNvSpPr>
      </xdr:nvSpPr>
      <xdr:spPr>
        <a:xfrm>
          <a:off x="10220325" y="266700"/>
          <a:ext cx="1323975" cy="857250"/>
        </a:xfrm>
        <a:prstGeom prst="rightArrow">
          <a:avLst>
            <a:gd name="adj" fmla="val 17625"/>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0"/>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2"/>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3"/>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13</xdr:col>
      <xdr:colOff>504825</xdr:colOff>
      <xdr:row>1</xdr:row>
      <xdr:rowOff>38100</xdr:rowOff>
    </xdr:from>
    <xdr:to>
      <xdr:col>14</xdr:col>
      <xdr:colOff>933450</xdr:colOff>
      <xdr:row>5</xdr:row>
      <xdr:rowOff>133350</xdr:rowOff>
    </xdr:to>
    <xdr:sp>
      <xdr:nvSpPr>
        <xdr:cNvPr id="13" name="Flèche droite 14"/>
        <xdr:cNvSpPr>
          <a:spLocks/>
        </xdr:cNvSpPr>
      </xdr:nvSpPr>
      <xdr:spPr>
        <a:xfrm>
          <a:off x="19402425" y="228600"/>
          <a:ext cx="1400175" cy="857250"/>
        </a:xfrm>
        <a:prstGeom prst="rightArrow">
          <a:avLst>
            <a:gd name="adj" fmla="val 19388"/>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609600</xdr:colOff>
      <xdr:row>2</xdr:row>
      <xdr:rowOff>114300</xdr:rowOff>
    </xdr:from>
    <xdr:to>
      <xdr:col>14</xdr:col>
      <xdr:colOff>609600</xdr:colOff>
      <xdr:row>3</xdr:row>
      <xdr:rowOff>161925</xdr:rowOff>
    </xdr:to>
    <xdr:sp>
      <xdr:nvSpPr>
        <xdr:cNvPr id="14" name="ZoneTexte 15"/>
        <xdr:cNvSpPr txBox="1">
          <a:spLocks noChangeArrowheads="1"/>
        </xdr:cNvSpPr>
      </xdr:nvSpPr>
      <xdr:spPr>
        <a:xfrm>
          <a:off x="19507200" y="4953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5" name="Flèche droite 16"/>
        <xdr:cNvSpPr>
          <a:spLocks/>
        </xdr:cNvSpPr>
      </xdr:nvSpPr>
      <xdr:spPr>
        <a:xfrm rot="10800000">
          <a:off x="23498175" y="200025"/>
          <a:ext cx="1276350" cy="857250"/>
        </a:xfrm>
        <a:prstGeom prst="rightArrow">
          <a:avLst>
            <a:gd name="adj" fmla="val 16416"/>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6" name="ZoneTexte 17"/>
        <xdr:cNvSpPr txBox="1">
          <a:spLocks noChangeArrowheads="1"/>
        </xdr:cNvSpPr>
      </xdr:nvSpPr>
      <xdr:spPr>
        <a:xfrm>
          <a:off x="237648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2</xdr:col>
      <xdr:colOff>1104900</xdr:colOff>
      <xdr:row>4</xdr:row>
      <xdr:rowOff>114300</xdr:rowOff>
    </xdr:from>
    <xdr:to>
      <xdr:col>4</xdr:col>
      <xdr:colOff>219075</xdr:colOff>
      <xdr:row>6</xdr:row>
      <xdr:rowOff>28575</xdr:rowOff>
    </xdr:to>
    <xdr:sp textlink="Accueil!D21">
      <xdr:nvSpPr>
        <xdr:cNvPr id="17" name="ZoneTexte 18"/>
        <xdr:cNvSpPr txBox="1">
          <a:spLocks noChangeArrowheads="1"/>
        </xdr:cNvSpPr>
      </xdr:nvSpPr>
      <xdr:spPr>
        <a:xfrm>
          <a:off x="2943225" y="876300"/>
          <a:ext cx="4010025" cy="381000"/>
        </a:xfrm>
        <a:prstGeom prst="rect">
          <a:avLst/>
        </a:prstGeom>
        <a:noFill/>
        <a:ln w="9525" cmpd="sng">
          <a:noFill/>
        </a:ln>
      </xdr:spPr>
      <xdr:txBody>
        <a:bodyPr vertOverflow="clip" wrap="square"/>
        <a:p>
          <a:pPr algn="ctr">
            <a:defRPr/>
          </a:pPr>
          <a:fld id="{afa2f9e6-4540-4a00-9932-f91f497a4def}" type="TxLink">
            <a:rPr lang="en-US" cap="none" sz="1800" b="1" i="0" u="none" baseline="0">
              <a:solidFill>
                <a:srgbClr val="FFFFFF"/>
              </a:solidFill>
              <a:latin typeface="Arial"/>
              <a:ea typeface="Arial"/>
              <a:cs typeface="Arial"/>
            </a:rPr>
            <a:t>USINE</a:t>
          </a:fld>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5</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3"/>
        <xdr:cNvSpPr>
          <a:spLocks/>
        </xdr:cNvSpPr>
      </xdr:nvSpPr>
      <xdr:spPr>
        <a:xfrm>
          <a:off x="3905250" y="247650"/>
          <a:ext cx="1866900" cy="45720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4"/>
        <xdr:cNvSpPr>
          <a:spLocks/>
        </xdr:cNvSpPr>
      </xdr:nvSpPr>
      <xdr:spPr>
        <a:xfrm>
          <a:off x="5991225" y="257175"/>
          <a:ext cx="2009775" cy="457200"/>
        </a:xfrm>
        <a:prstGeom prst="roundRect">
          <a:avLst/>
        </a:prstGeom>
        <a:solidFill>
          <a:srgbClr val="0070C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6"/>
        <xdr:cNvSpPr>
          <a:spLocks/>
        </xdr:cNvSpPr>
      </xdr:nvSpPr>
      <xdr:spPr>
        <a:xfrm>
          <a:off x="8220075" y="257175"/>
          <a:ext cx="1524000" cy="457200"/>
        </a:xfrm>
        <a:prstGeom prst="roundRect">
          <a:avLst/>
        </a:prstGeom>
        <a:solidFill>
          <a:srgbClr val="0070C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7"/>
        <xdr:cNvSpPr>
          <a:spLocks/>
        </xdr:cNvSpPr>
      </xdr:nvSpPr>
      <xdr:spPr>
        <a:xfrm>
          <a:off x="228600" y="876300"/>
          <a:ext cx="9525000" cy="40005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8"/>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461b3ef1-8203-4a87-a99e-62c6c9a4cb5d}"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9"/>
        <xdr:cNvSpPr>
          <a:spLocks/>
        </xdr:cNvSpPr>
      </xdr:nvSpPr>
      <xdr:spPr>
        <a:xfrm>
          <a:off x="10220325" y="266700"/>
          <a:ext cx="1323975" cy="857250"/>
        </a:xfrm>
        <a:prstGeom prst="rightArrow">
          <a:avLst>
            <a:gd name="adj" fmla="val 17625"/>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0"/>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2"/>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3"/>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13</xdr:col>
      <xdr:colOff>476250</xdr:colOff>
      <xdr:row>0</xdr:row>
      <xdr:rowOff>152400</xdr:rowOff>
    </xdr:from>
    <xdr:to>
      <xdr:col>14</xdr:col>
      <xdr:colOff>904875</xdr:colOff>
      <xdr:row>5</xdr:row>
      <xdr:rowOff>57150</xdr:rowOff>
    </xdr:to>
    <xdr:sp>
      <xdr:nvSpPr>
        <xdr:cNvPr id="13" name="Flèche droite 14"/>
        <xdr:cNvSpPr>
          <a:spLocks/>
        </xdr:cNvSpPr>
      </xdr:nvSpPr>
      <xdr:spPr>
        <a:xfrm>
          <a:off x="19707225" y="152400"/>
          <a:ext cx="1400175" cy="857250"/>
        </a:xfrm>
        <a:prstGeom prst="rightArrow">
          <a:avLst>
            <a:gd name="adj" fmla="val 19388"/>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581025</xdr:colOff>
      <xdr:row>2</xdr:row>
      <xdr:rowOff>38100</xdr:rowOff>
    </xdr:from>
    <xdr:to>
      <xdr:col>14</xdr:col>
      <xdr:colOff>581025</xdr:colOff>
      <xdr:row>3</xdr:row>
      <xdr:rowOff>85725</xdr:rowOff>
    </xdr:to>
    <xdr:sp>
      <xdr:nvSpPr>
        <xdr:cNvPr id="14" name="ZoneTexte 18"/>
        <xdr:cNvSpPr txBox="1">
          <a:spLocks noChangeArrowheads="1"/>
        </xdr:cNvSpPr>
      </xdr:nvSpPr>
      <xdr:spPr>
        <a:xfrm>
          <a:off x="19812000" y="4191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18</xdr:col>
      <xdr:colOff>314325</xdr:colOff>
      <xdr:row>0</xdr:row>
      <xdr:rowOff>180975</xdr:rowOff>
    </xdr:from>
    <xdr:to>
      <xdr:col>19</xdr:col>
      <xdr:colOff>304800</xdr:colOff>
      <xdr:row>5</xdr:row>
      <xdr:rowOff>85725</xdr:rowOff>
    </xdr:to>
    <xdr:sp>
      <xdr:nvSpPr>
        <xdr:cNvPr id="15" name="Flèche droite 19"/>
        <xdr:cNvSpPr>
          <a:spLocks/>
        </xdr:cNvSpPr>
      </xdr:nvSpPr>
      <xdr:spPr>
        <a:xfrm rot="10800000">
          <a:off x="24117300" y="180975"/>
          <a:ext cx="1352550" cy="857250"/>
        </a:xfrm>
        <a:prstGeom prst="rightArrow">
          <a:avLst>
            <a:gd name="adj" fmla="val 18310"/>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581025</xdr:colOff>
      <xdr:row>2</xdr:row>
      <xdr:rowOff>76200</xdr:rowOff>
    </xdr:from>
    <xdr:to>
      <xdr:col>19</xdr:col>
      <xdr:colOff>238125</xdr:colOff>
      <xdr:row>3</xdr:row>
      <xdr:rowOff>123825</xdr:rowOff>
    </xdr:to>
    <xdr:sp>
      <xdr:nvSpPr>
        <xdr:cNvPr id="16" name="ZoneTexte 20"/>
        <xdr:cNvSpPr txBox="1">
          <a:spLocks noChangeArrowheads="1"/>
        </xdr:cNvSpPr>
      </xdr:nvSpPr>
      <xdr:spPr>
        <a:xfrm>
          <a:off x="24384000" y="457200"/>
          <a:ext cx="1019175"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11</xdr:col>
      <xdr:colOff>266700</xdr:colOff>
      <xdr:row>2</xdr:row>
      <xdr:rowOff>85725</xdr:rowOff>
    </xdr:from>
    <xdr:to>
      <xdr:col>12</xdr:col>
      <xdr:colOff>314325</xdr:colOff>
      <xdr:row>3</xdr:row>
      <xdr:rowOff>133350</xdr:rowOff>
    </xdr:to>
    <xdr:sp>
      <xdr:nvSpPr>
        <xdr:cNvPr id="17" name="ZoneTexte 24"/>
        <xdr:cNvSpPr txBox="1">
          <a:spLocks noChangeArrowheads="1"/>
        </xdr:cNvSpPr>
      </xdr:nvSpPr>
      <xdr:spPr>
        <a:xfrm>
          <a:off x="13877925" y="466725"/>
          <a:ext cx="1019175"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2</xdr:col>
      <xdr:colOff>895350</xdr:colOff>
      <xdr:row>4</xdr:row>
      <xdr:rowOff>114300</xdr:rowOff>
    </xdr:from>
    <xdr:to>
      <xdr:col>4</xdr:col>
      <xdr:colOff>9525</xdr:colOff>
      <xdr:row>6</xdr:row>
      <xdr:rowOff>28575</xdr:rowOff>
    </xdr:to>
    <xdr:sp textlink="Accueil!D24">
      <xdr:nvSpPr>
        <xdr:cNvPr id="18" name="ZoneTexte 25"/>
        <xdr:cNvSpPr txBox="1">
          <a:spLocks noChangeArrowheads="1"/>
        </xdr:cNvSpPr>
      </xdr:nvSpPr>
      <xdr:spPr>
        <a:xfrm>
          <a:off x="2733675" y="876300"/>
          <a:ext cx="4010025" cy="381000"/>
        </a:xfrm>
        <a:prstGeom prst="rect">
          <a:avLst/>
        </a:prstGeom>
        <a:noFill/>
        <a:ln w="9525" cmpd="sng">
          <a:noFill/>
        </a:ln>
      </xdr:spPr>
      <xdr:txBody>
        <a:bodyPr vertOverflow="clip" wrap="square"/>
        <a:p>
          <a:pPr algn="ctr">
            <a:defRPr/>
          </a:pPr>
          <a:fld id="{88935e5e-9723-45a8-80aa-9436e0728f45}" type="TxLink">
            <a:rPr lang="en-US" cap="none" sz="1800" b="1" i="0" u="none" baseline="0">
              <a:solidFill>
                <a:srgbClr val="FFFFFF"/>
              </a:solidFill>
              <a:latin typeface="Arial"/>
              <a:ea typeface="Arial"/>
              <a:cs typeface="Arial"/>
            </a:rPr>
            <a:t>STOCKAGE</a:t>
          </a:fld>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123825</xdr:rowOff>
    </xdr:from>
    <xdr:to>
      <xdr:col>5</xdr:col>
      <xdr:colOff>1581150</xdr:colOff>
      <xdr:row>2</xdr:row>
      <xdr:rowOff>76200</xdr:rowOff>
    </xdr:to>
    <xdr:sp>
      <xdr:nvSpPr>
        <xdr:cNvPr id="1" name="Rectangle à coins arrondis 1"/>
        <xdr:cNvSpPr>
          <a:spLocks/>
        </xdr:cNvSpPr>
      </xdr:nvSpPr>
      <xdr:spPr>
        <a:xfrm>
          <a:off x="3248025" y="123825"/>
          <a:ext cx="4419600" cy="390525"/>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5</xdr:row>
      <xdr:rowOff>66675</xdr:rowOff>
    </xdr:from>
    <xdr:to>
      <xdr:col>5</xdr:col>
      <xdr:colOff>1609725</xdr:colOff>
      <xdr:row>24</xdr:row>
      <xdr:rowOff>76200</xdr:rowOff>
    </xdr:to>
    <xdr:graphicFrame>
      <xdr:nvGraphicFramePr>
        <xdr:cNvPr id="2" name="Graphique 10"/>
        <xdr:cNvGraphicFramePr/>
      </xdr:nvGraphicFramePr>
      <xdr:xfrm>
        <a:off x="1562100" y="1028700"/>
        <a:ext cx="6134100" cy="3086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0</xdr:row>
      <xdr:rowOff>85725</xdr:rowOff>
    </xdr:from>
    <xdr:to>
      <xdr:col>2</xdr:col>
      <xdr:colOff>1495425</xdr:colOff>
      <xdr:row>3</xdr:row>
      <xdr:rowOff>142875</xdr:rowOff>
    </xdr:to>
    <xdr:sp>
      <xdr:nvSpPr>
        <xdr:cNvPr id="3" name="Rectangle à coins arrondis 3"/>
        <xdr:cNvSpPr>
          <a:spLocks/>
        </xdr:cNvSpPr>
      </xdr:nvSpPr>
      <xdr:spPr>
        <a:xfrm>
          <a:off x="1571625" y="85725"/>
          <a:ext cx="1466850" cy="657225"/>
        </a:xfrm>
        <a:prstGeom prst="roundRect">
          <a:avLst/>
        </a:prstGeom>
        <a:solidFill>
          <a:srgbClr val="FFC000"/>
        </a:solidFill>
        <a:ln w="9525" cmpd="sng">
          <a:solidFill>
            <a:srgbClr val="FFC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180975</xdr:rowOff>
    </xdr:from>
    <xdr:to>
      <xdr:col>2</xdr:col>
      <xdr:colOff>1419225</xdr:colOff>
      <xdr:row>2</xdr:row>
      <xdr:rowOff>161925</xdr:rowOff>
    </xdr:to>
    <xdr:sp>
      <xdr:nvSpPr>
        <xdr:cNvPr id="4" name="ZoneTexte 4"/>
        <xdr:cNvSpPr txBox="1">
          <a:spLocks noChangeArrowheads="1"/>
        </xdr:cNvSpPr>
      </xdr:nvSpPr>
      <xdr:spPr>
        <a:xfrm>
          <a:off x="1666875" y="1809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1</a:t>
          </a:r>
        </a:p>
      </xdr:txBody>
    </xdr:sp>
    <xdr:clientData/>
  </xdr:twoCellAnchor>
  <xdr:twoCellAnchor>
    <xdr:from>
      <xdr:col>3</xdr:col>
      <xdr:colOff>352425</xdr:colOff>
      <xdr:row>0</xdr:row>
      <xdr:rowOff>123825</xdr:rowOff>
    </xdr:from>
    <xdr:to>
      <xdr:col>5</xdr:col>
      <xdr:colOff>1343025</xdr:colOff>
      <xdr:row>2</xdr:row>
      <xdr:rowOff>66675</xdr:rowOff>
    </xdr:to>
    <xdr:sp textlink="Accueil!D12">
      <xdr:nvSpPr>
        <xdr:cNvPr id="5" name="ZoneTexte 5"/>
        <xdr:cNvSpPr txBox="1">
          <a:spLocks noChangeArrowheads="1"/>
        </xdr:cNvSpPr>
      </xdr:nvSpPr>
      <xdr:spPr>
        <a:xfrm>
          <a:off x="3409950" y="123825"/>
          <a:ext cx="4019550" cy="381000"/>
        </a:xfrm>
        <a:prstGeom prst="rect">
          <a:avLst/>
        </a:prstGeom>
        <a:noFill/>
        <a:ln w="9525" cmpd="sng">
          <a:noFill/>
        </a:ln>
      </xdr:spPr>
      <xdr:txBody>
        <a:bodyPr vertOverflow="clip" wrap="square"/>
        <a:p>
          <a:pPr algn="ctr">
            <a:defRPr/>
          </a:pPr>
          <a:fld id="{798bac8a-a537-42d8-a90d-1b4d25170476}" type="TxLink">
            <a:rPr lang="en-US" cap="none" sz="2000" b="1" i="0" u="none" baseline="0">
              <a:solidFill>
                <a:srgbClr val="FFFFFF"/>
              </a:solidFill>
              <a:latin typeface="Arial"/>
              <a:ea typeface="Arial"/>
              <a:cs typeface="Arial"/>
            </a:rPr>
            <a:t>ADMINISTRATION</a:t>
          </a:fld>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6</xdr:col>
      <xdr:colOff>762000</xdr:colOff>
      <xdr:row>0</xdr:row>
      <xdr:rowOff>0</xdr:rowOff>
    </xdr:to>
    <xdr:graphicFrame>
      <xdr:nvGraphicFramePr>
        <xdr:cNvPr id="1" name="Chart 1"/>
        <xdr:cNvGraphicFramePr/>
      </xdr:nvGraphicFramePr>
      <xdr:xfrm>
        <a:off x="3067050" y="0"/>
        <a:ext cx="5362575" cy="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0</xdr:row>
      <xdr:rowOff>123825</xdr:rowOff>
    </xdr:from>
    <xdr:to>
      <xdr:col>5</xdr:col>
      <xdr:colOff>1543050</xdr:colOff>
      <xdr:row>2</xdr:row>
      <xdr:rowOff>76200</xdr:rowOff>
    </xdr:to>
    <xdr:sp>
      <xdr:nvSpPr>
        <xdr:cNvPr id="2" name="Rectangle à coins arrondis 9"/>
        <xdr:cNvSpPr>
          <a:spLocks/>
        </xdr:cNvSpPr>
      </xdr:nvSpPr>
      <xdr:spPr>
        <a:xfrm>
          <a:off x="3248025" y="123825"/>
          <a:ext cx="4381500" cy="39052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5</xdr:row>
      <xdr:rowOff>66675</xdr:rowOff>
    </xdr:from>
    <xdr:to>
      <xdr:col>5</xdr:col>
      <xdr:colOff>1552575</xdr:colOff>
      <xdr:row>24</xdr:row>
      <xdr:rowOff>76200</xdr:rowOff>
    </xdr:to>
    <xdr:graphicFrame>
      <xdr:nvGraphicFramePr>
        <xdr:cNvPr id="3" name="Graphique 10"/>
        <xdr:cNvGraphicFramePr/>
      </xdr:nvGraphicFramePr>
      <xdr:xfrm>
        <a:off x="1562100" y="1028700"/>
        <a:ext cx="6076950" cy="30861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0</xdr:row>
      <xdr:rowOff>85725</xdr:rowOff>
    </xdr:from>
    <xdr:to>
      <xdr:col>2</xdr:col>
      <xdr:colOff>1495425</xdr:colOff>
      <xdr:row>3</xdr:row>
      <xdr:rowOff>142875</xdr:rowOff>
    </xdr:to>
    <xdr:sp>
      <xdr:nvSpPr>
        <xdr:cNvPr id="4" name="Rectangle à coins arrondis 11"/>
        <xdr:cNvSpPr>
          <a:spLocks/>
        </xdr:cNvSpPr>
      </xdr:nvSpPr>
      <xdr:spPr>
        <a:xfrm>
          <a:off x="1571625" y="85725"/>
          <a:ext cx="1466850" cy="65722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180975</xdr:rowOff>
    </xdr:from>
    <xdr:to>
      <xdr:col>2</xdr:col>
      <xdr:colOff>1419225</xdr:colOff>
      <xdr:row>2</xdr:row>
      <xdr:rowOff>161925</xdr:rowOff>
    </xdr:to>
    <xdr:sp>
      <xdr:nvSpPr>
        <xdr:cNvPr id="5" name="ZoneTexte 12"/>
        <xdr:cNvSpPr txBox="1">
          <a:spLocks noChangeArrowheads="1"/>
        </xdr:cNvSpPr>
      </xdr:nvSpPr>
      <xdr:spPr>
        <a:xfrm>
          <a:off x="1666875" y="1809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2</a:t>
          </a:r>
        </a:p>
      </xdr:txBody>
    </xdr:sp>
    <xdr:clientData/>
  </xdr:twoCellAnchor>
  <xdr:twoCellAnchor>
    <xdr:from>
      <xdr:col>3</xdr:col>
      <xdr:colOff>352425</xdr:colOff>
      <xdr:row>0</xdr:row>
      <xdr:rowOff>123825</xdr:rowOff>
    </xdr:from>
    <xdr:to>
      <xdr:col>5</xdr:col>
      <xdr:colOff>1343025</xdr:colOff>
      <xdr:row>2</xdr:row>
      <xdr:rowOff>66675</xdr:rowOff>
    </xdr:to>
    <xdr:sp textlink="Accueil!D15">
      <xdr:nvSpPr>
        <xdr:cNvPr id="6" name="ZoneTexte 14"/>
        <xdr:cNvSpPr txBox="1">
          <a:spLocks noChangeArrowheads="1"/>
        </xdr:cNvSpPr>
      </xdr:nvSpPr>
      <xdr:spPr>
        <a:xfrm>
          <a:off x="3409950" y="123825"/>
          <a:ext cx="4019550" cy="381000"/>
        </a:xfrm>
        <a:prstGeom prst="rect">
          <a:avLst/>
        </a:prstGeom>
        <a:noFill/>
        <a:ln w="9525" cmpd="sng">
          <a:noFill/>
        </a:ln>
      </xdr:spPr>
      <xdr:txBody>
        <a:bodyPr vertOverflow="clip" wrap="square"/>
        <a:p>
          <a:pPr algn="ctr">
            <a:defRPr/>
          </a:pPr>
          <a:fld id="{7c66642d-4839-48be-a560-0658bff99385}" type="TxLink">
            <a:rPr lang="en-US" cap="none" sz="1800" b="1" i="0" u="none" baseline="0">
              <a:solidFill>
                <a:srgbClr val="FFFFFF"/>
              </a:solidFill>
              <a:latin typeface="Arial"/>
              <a:ea typeface="Arial"/>
              <a:cs typeface="Arial"/>
            </a:rPr>
            <a:t>EXTERIEURS</a:t>
          </a:fld>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5</xdr:col>
      <xdr:colOff>1381125</xdr:colOff>
      <xdr:row>0</xdr:row>
      <xdr:rowOff>0</xdr:rowOff>
    </xdr:to>
    <xdr:graphicFrame>
      <xdr:nvGraphicFramePr>
        <xdr:cNvPr id="1"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0</xdr:row>
      <xdr:rowOff>123825</xdr:rowOff>
    </xdr:from>
    <xdr:to>
      <xdr:col>5</xdr:col>
      <xdr:colOff>1495425</xdr:colOff>
      <xdr:row>2</xdr:row>
      <xdr:rowOff>76200</xdr:rowOff>
    </xdr:to>
    <xdr:sp>
      <xdr:nvSpPr>
        <xdr:cNvPr id="2" name="Rectangle à coins arrondis 3"/>
        <xdr:cNvSpPr>
          <a:spLocks/>
        </xdr:cNvSpPr>
      </xdr:nvSpPr>
      <xdr:spPr>
        <a:xfrm>
          <a:off x="3248025" y="123825"/>
          <a:ext cx="4333875" cy="390525"/>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4</xdr:row>
      <xdr:rowOff>114300</xdr:rowOff>
    </xdr:from>
    <xdr:to>
      <xdr:col>6</xdr:col>
      <xdr:colOff>9525</xdr:colOff>
      <xdr:row>25</xdr:row>
      <xdr:rowOff>66675</xdr:rowOff>
    </xdr:to>
    <xdr:graphicFrame>
      <xdr:nvGraphicFramePr>
        <xdr:cNvPr id="3" name="Graphique 5"/>
        <xdr:cNvGraphicFramePr/>
      </xdr:nvGraphicFramePr>
      <xdr:xfrm>
        <a:off x="1562100" y="914400"/>
        <a:ext cx="6048375" cy="33528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0</xdr:row>
      <xdr:rowOff>85725</xdr:rowOff>
    </xdr:from>
    <xdr:to>
      <xdr:col>2</xdr:col>
      <xdr:colOff>1495425</xdr:colOff>
      <xdr:row>2</xdr:row>
      <xdr:rowOff>104775</xdr:rowOff>
    </xdr:to>
    <xdr:sp>
      <xdr:nvSpPr>
        <xdr:cNvPr id="4" name="Rectangle à coins arrondis 6"/>
        <xdr:cNvSpPr>
          <a:spLocks/>
        </xdr:cNvSpPr>
      </xdr:nvSpPr>
      <xdr:spPr>
        <a:xfrm>
          <a:off x="1571625" y="85725"/>
          <a:ext cx="1466850" cy="45720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85725</xdr:rowOff>
    </xdr:from>
    <xdr:to>
      <xdr:col>2</xdr:col>
      <xdr:colOff>1419225</xdr:colOff>
      <xdr:row>2</xdr:row>
      <xdr:rowOff>66675</xdr:rowOff>
    </xdr:to>
    <xdr:sp>
      <xdr:nvSpPr>
        <xdr:cNvPr id="5" name="ZoneTexte 7"/>
        <xdr:cNvSpPr txBox="1">
          <a:spLocks noChangeArrowheads="1"/>
        </xdr:cNvSpPr>
      </xdr:nvSpPr>
      <xdr:spPr>
        <a:xfrm>
          <a:off x="1666875" y="8572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3</a:t>
          </a:r>
        </a:p>
      </xdr:txBody>
    </xdr:sp>
    <xdr:clientData/>
  </xdr:twoCellAnchor>
  <xdr:twoCellAnchor>
    <xdr:from>
      <xdr:col>3</xdr:col>
      <xdr:colOff>1114425</xdr:colOff>
      <xdr:row>0</xdr:row>
      <xdr:rowOff>123825</xdr:rowOff>
    </xdr:from>
    <xdr:to>
      <xdr:col>5</xdr:col>
      <xdr:colOff>9525</xdr:colOff>
      <xdr:row>2</xdr:row>
      <xdr:rowOff>66675</xdr:rowOff>
    </xdr:to>
    <xdr:sp textlink="Accueil!D18">
      <xdr:nvSpPr>
        <xdr:cNvPr id="6" name="ZoneTexte 9"/>
        <xdr:cNvSpPr txBox="1">
          <a:spLocks noChangeArrowheads="1"/>
        </xdr:cNvSpPr>
      </xdr:nvSpPr>
      <xdr:spPr>
        <a:xfrm>
          <a:off x="4171950" y="123825"/>
          <a:ext cx="1924050" cy="381000"/>
        </a:xfrm>
        <a:prstGeom prst="rect">
          <a:avLst/>
        </a:prstGeom>
        <a:noFill/>
        <a:ln w="9525" cmpd="sng">
          <a:noFill/>
        </a:ln>
      </xdr:spPr>
      <xdr:txBody>
        <a:bodyPr vertOverflow="clip" wrap="square"/>
        <a:p>
          <a:pPr algn="ctr">
            <a:defRPr/>
          </a:pPr>
          <a:fld id="{c54bf2fd-41dd-4f11-ae4d-686c3c6118fc}" type="TxLink">
            <a:rPr lang="en-US" cap="none" sz="1800" b="1" i="0" u="none" baseline="0">
              <a:solidFill>
                <a:srgbClr val="FFFFFF"/>
              </a:solidFill>
              <a:latin typeface="Arial"/>
              <a:ea typeface="Arial"/>
              <a:cs typeface="Arial"/>
            </a:rPr>
            <a:t>ATELIER</a:t>
          </a:fld>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5</xdr:col>
      <xdr:colOff>1381125</xdr:colOff>
      <xdr:row>0</xdr:row>
      <xdr:rowOff>0</xdr:rowOff>
    </xdr:to>
    <xdr:graphicFrame>
      <xdr:nvGraphicFramePr>
        <xdr:cNvPr id="1"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0</xdr:row>
      <xdr:rowOff>0</xdr:rowOff>
    </xdr:from>
    <xdr:to>
      <xdr:col>5</xdr:col>
      <xdr:colOff>1381125</xdr:colOff>
      <xdr:row>0</xdr:row>
      <xdr:rowOff>0</xdr:rowOff>
    </xdr:to>
    <xdr:graphicFrame>
      <xdr:nvGraphicFramePr>
        <xdr:cNvPr id="2" name="Chart 1"/>
        <xdr:cNvGraphicFramePr/>
      </xdr:nvGraphicFramePr>
      <xdr:xfrm>
        <a:off x="1552575" y="0"/>
        <a:ext cx="5915025" cy="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1</xdr:row>
      <xdr:rowOff>0</xdr:rowOff>
    </xdr:from>
    <xdr:to>
      <xdr:col>5</xdr:col>
      <xdr:colOff>1400175</xdr:colOff>
      <xdr:row>3</xdr:row>
      <xdr:rowOff>57150</xdr:rowOff>
    </xdr:to>
    <xdr:sp>
      <xdr:nvSpPr>
        <xdr:cNvPr id="3" name="Rectangle à coins arrondis 4"/>
        <xdr:cNvSpPr>
          <a:spLocks/>
        </xdr:cNvSpPr>
      </xdr:nvSpPr>
      <xdr:spPr>
        <a:xfrm>
          <a:off x="3581400" y="238125"/>
          <a:ext cx="3905250" cy="45720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1247775</xdr:colOff>
      <xdr:row>1</xdr:row>
      <xdr:rowOff>0</xdr:rowOff>
    </xdr:from>
    <xdr:to>
      <xdr:col>6</xdr:col>
      <xdr:colOff>9525</xdr:colOff>
      <xdr:row>4</xdr:row>
      <xdr:rowOff>47625</xdr:rowOff>
    </xdr:to>
    <xdr:sp textlink="Accueil!#REF!">
      <xdr:nvSpPr>
        <xdr:cNvPr id="4" name="ZoneTexte 5"/>
        <xdr:cNvSpPr txBox="1">
          <a:spLocks noChangeArrowheads="1"/>
        </xdr:cNvSpPr>
      </xdr:nvSpPr>
      <xdr:spPr>
        <a:xfrm>
          <a:off x="4305300" y="238125"/>
          <a:ext cx="3305175" cy="609600"/>
        </a:xfrm>
        <a:prstGeom prst="rect">
          <a:avLst/>
        </a:prstGeom>
        <a:noFill/>
        <a:ln w="9525" cmpd="sng">
          <a:noFill/>
        </a:ln>
      </xdr:spPr>
      <xdr:txBody>
        <a:bodyPr vertOverflow="clip" wrap="square" anchor="ctr"/>
        <a:p>
          <a:pPr algn="ctr">
            <a:defRPr/>
          </a:pPr>
          <a:fld id="{2533731f-f7d7-4b9a-95bf-1c88224df305}" type="TxLink">
            <a:rPr lang="en-US" cap="none" sz="1800" b="1" i="0" u="none" baseline="0">
              <a:solidFill>
                <a:srgbClr val="FFFFFF"/>
              </a:solidFill>
              <a:latin typeface="Arial"/>
              <a:ea typeface="Arial"/>
              <a:cs typeface="Arial"/>
            </a:rPr>
            <a:t></a:t>
          </a:fld>
        </a:p>
      </xdr:txBody>
    </xdr:sp>
    <xdr:clientData/>
  </xdr:twoCellAnchor>
  <xdr:twoCellAnchor>
    <xdr:from>
      <xdr:col>2</xdr:col>
      <xdr:colOff>0</xdr:colOff>
      <xdr:row>0</xdr:row>
      <xdr:rowOff>228600</xdr:rowOff>
    </xdr:from>
    <xdr:to>
      <xdr:col>3</xdr:col>
      <xdr:colOff>95250</xdr:colOff>
      <xdr:row>4</xdr:row>
      <xdr:rowOff>9525</xdr:rowOff>
    </xdr:to>
    <xdr:sp>
      <xdr:nvSpPr>
        <xdr:cNvPr id="5" name="Rectangle à coins arrondis 8"/>
        <xdr:cNvSpPr>
          <a:spLocks/>
        </xdr:cNvSpPr>
      </xdr:nvSpPr>
      <xdr:spPr>
        <a:xfrm>
          <a:off x="1543050" y="228600"/>
          <a:ext cx="1609725" cy="581025"/>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161925</xdr:colOff>
      <xdr:row>1</xdr:row>
      <xdr:rowOff>38100</xdr:rowOff>
    </xdr:from>
    <xdr:to>
      <xdr:col>2</xdr:col>
      <xdr:colOff>1457325</xdr:colOff>
      <xdr:row>3</xdr:row>
      <xdr:rowOff>66675</xdr:rowOff>
    </xdr:to>
    <xdr:sp>
      <xdr:nvSpPr>
        <xdr:cNvPr id="6" name="ZoneTexte 9"/>
        <xdr:cNvSpPr txBox="1">
          <a:spLocks noChangeArrowheads="1"/>
        </xdr:cNvSpPr>
      </xdr:nvSpPr>
      <xdr:spPr>
        <a:xfrm>
          <a:off x="1704975" y="276225"/>
          <a:ext cx="1295400" cy="428625"/>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4</a:t>
          </a:r>
        </a:p>
      </xdr:txBody>
    </xdr:sp>
    <xdr:clientData/>
  </xdr:twoCellAnchor>
  <xdr:twoCellAnchor>
    <xdr:from>
      <xdr:col>4</xdr:col>
      <xdr:colOff>47625</xdr:colOff>
      <xdr:row>1</xdr:row>
      <xdr:rowOff>38100</xdr:rowOff>
    </xdr:from>
    <xdr:to>
      <xdr:col>4</xdr:col>
      <xdr:colOff>1400175</xdr:colOff>
      <xdr:row>2</xdr:row>
      <xdr:rowOff>171450</xdr:rowOff>
    </xdr:to>
    <xdr:sp textlink="Accueil!D21">
      <xdr:nvSpPr>
        <xdr:cNvPr id="7" name="ZoneTexte 10"/>
        <xdr:cNvSpPr txBox="1">
          <a:spLocks noChangeArrowheads="1"/>
        </xdr:cNvSpPr>
      </xdr:nvSpPr>
      <xdr:spPr>
        <a:xfrm>
          <a:off x="4619625" y="276225"/>
          <a:ext cx="1352550" cy="333375"/>
        </a:xfrm>
        <a:prstGeom prst="rect">
          <a:avLst/>
        </a:prstGeom>
        <a:noFill/>
        <a:ln w="9525" cmpd="sng">
          <a:noFill/>
        </a:ln>
      </xdr:spPr>
      <xdr:txBody>
        <a:bodyPr vertOverflow="clip" wrap="square"/>
        <a:p>
          <a:pPr algn="ctr">
            <a:defRPr/>
          </a:pPr>
          <a:fld id="{f43d26d5-3615-4bf9-b261-a74b8dd45161}" type="TxLink">
            <a:rPr lang="en-US" cap="none" sz="1800" b="1" i="0" u="none" baseline="0">
              <a:solidFill>
                <a:srgbClr val="FFFFFF"/>
              </a:solidFill>
              <a:latin typeface="Arial"/>
              <a:ea typeface="Arial"/>
              <a:cs typeface="Arial"/>
            </a:rPr>
            <a:t>USINE</a:t>
          </a:fld>
        </a:p>
      </xdr:txBody>
    </xdr:sp>
    <xdr:clientData/>
  </xdr:twoCellAnchor>
  <xdr:twoCellAnchor>
    <xdr:from>
      <xdr:col>2</xdr:col>
      <xdr:colOff>9525</xdr:colOff>
      <xdr:row>6</xdr:row>
      <xdr:rowOff>38100</xdr:rowOff>
    </xdr:from>
    <xdr:to>
      <xdr:col>5</xdr:col>
      <xdr:colOff>1476375</xdr:colOff>
      <xdr:row>24</xdr:row>
      <xdr:rowOff>76200</xdr:rowOff>
    </xdr:to>
    <xdr:graphicFrame>
      <xdr:nvGraphicFramePr>
        <xdr:cNvPr id="8" name="Graphique 11"/>
        <xdr:cNvGraphicFramePr/>
      </xdr:nvGraphicFramePr>
      <xdr:xfrm>
        <a:off x="1552575" y="1200150"/>
        <a:ext cx="6010275" cy="29527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ppui_Technique_IT\FORMATION\CHSCT\DOCUMENT%20UNIQUE2\Evaluateur%20des%20risques%20N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Bureaux"/>
      <sheetName val="Atelier"/>
      <sheetName val="Commerce"/>
      <sheetName val="Autres risques"/>
      <sheetName val="RECAPITULATIF"/>
      <sheetName val="archive"/>
      <sheetName val="Module1"/>
      <sheetName val="Module2"/>
      <sheetName val="Module4"/>
    </sheetNames>
  </externalBook>
</externalLink>
</file>

<file path=xl/theme/theme1.xml><?xml version="1.0" encoding="utf-8"?>
<a:theme xmlns:a="http://schemas.openxmlformats.org/drawingml/2006/main" name="Office Theme">
  <a:themeElements>
    <a:clrScheme name="Fonderie">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J28"/>
  <sheetViews>
    <sheetView tabSelected="1" zoomScale="85" zoomScaleNormal="85" zoomScalePageLayoutView="0" workbookViewId="0" topLeftCell="A1">
      <selection activeCell="B10" sqref="B10:G10"/>
    </sheetView>
  </sheetViews>
  <sheetFormatPr defaultColWidth="11.421875" defaultRowHeight="12.75"/>
  <cols>
    <col min="1" max="1" width="20.57421875" style="4" customWidth="1"/>
    <col min="2" max="7" width="16.57421875" style="4" customWidth="1"/>
    <col min="8" max="16384" width="11.421875" style="4" customWidth="1"/>
  </cols>
  <sheetData>
    <row r="1" ht="12.75"/>
    <row r="2" spans="2:7" ht="36.75" customHeight="1">
      <c r="B2" s="230" t="s">
        <v>195</v>
      </c>
      <c r="C2" s="230"/>
      <c r="D2" s="230"/>
      <c r="E2" s="230"/>
      <c r="F2" s="230"/>
      <c r="G2" s="230"/>
    </row>
    <row r="3" ht="12.75"/>
    <row r="4" spans="2:7" s="2" customFormat="1" ht="24.75" customHeight="1">
      <c r="B4" s="235" t="s">
        <v>178</v>
      </c>
      <c r="C4" s="236"/>
      <c r="D4" s="236"/>
      <c r="E4" s="236"/>
      <c r="F4" s="236"/>
      <c r="G4" s="237"/>
    </row>
    <row r="5" s="3" customFormat="1" ht="18" customHeight="1"/>
    <row r="6" spans="2:10" s="2" customFormat="1" ht="24.75" customHeight="1">
      <c r="B6" s="235" t="s">
        <v>81</v>
      </c>
      <c r="C6" s="236"/>
      <c r="D6" s="236"/>
      <c r="E6" s="236"/>
      <c r="F6" s="236"/>
      <c r="G6" s="237"/>
      <c r="J6" s="3"/>
    </row>
    <row r="7" spans="3:6" s="3" customFormat="1" ht="18" customHeight="1">
      <c r="C7" s="234"/>
      <c r="D7" s="234"/>
      <c r="F7" s="55"/>
    </row>
    <row r="8" spans="2:10" s="2" customFormat="1" ht="24.75" customHeight="1">
      <c r="B8" s="235" t="s">
        <v>82</v>
      </c>
      <c r="C8" s="236"/>
      <c r="D8" s="236"/>
      <c r="E8" s="236"/>
      <c r="F8" s="236"/>
      <c r="G8" s="237"/>
      <c r="J8" s="3"/>
    </row>
    <row r="9" spans="2:7" s="3" customFormat="1" ht="18" customHeight="1">
      <c r="B9" s="216" t="s">
        <v>196</v>
      </c>
      <c r="C9" s="217" t="s">
        <v>197</v>
      </c>
      <c r="D9" s="238"/>
      <c r="E9" s="239"/>
      <c r="F9" s="216" t="s">
        <v>198</v>
      </c>
      <c r="G9" s="217" t="s">
        <v>199</v>
      </c>
    </row>
    <row r="10" spans="2:10" s="2" customFormat="1" ht="24.75" customHeight="1">
      <c r="B10" s="231" t="s">
        <v>0</v>
      </c>
      <c r="C10" s="232"/>
      <c r="D10" s="232"/>
      <c r="E10" s="232"/>
      <c r="F10" s="232"/>
      <c r="G10" s="233"/>
      <c r="J10" s="3"/>
    </row>
    <row r="11" spans="2:10" ht="15" customHeight="1">
      <c r="B11" s="8"/>
      <c r="C11" s="7"/>
      <c r="D11" s="7"/>
      <c r="E11" s="7"/>
      <c r="F11" s="7"/>
      <c r="G11" s="9"/>
      <c r="J11" s="3"/>
    </row>
    <row r="12" spans="2:10" ht="15" customHeight="1">
      <c r="B12" s="8"/>
      <c r="C12" s="64"/>
      <c r="D12" s="240" t="s">
        <v>184</v>
      </c>
      <c r="E12" s="241"/>
      <c r="F12" s="64"/>
      <c r="G12" s="9"/>
      <c r="J12" s="3"/>
    </row>
    <row r="13" spans="2:10" ht="15" customHeight="1">
      <c r="B13" s="8"/>
      <c r="C13" s="64"/>
      <c r="D13" s="242"/>
      <c r="E13" s="243"/>
      <c r="F13" s="64"/>
      <c r="G13" s="9"/>
      <c r="J13" s="3"/>
    </row>
    <row r="14" spans="2:7" ht="15" customHeight="1">
      <c r="B14" s="8"/>
      <c r="C14" s="6"/>
      <c r="D14" s="6"/>
      <c r="E14" s="6"/>
      <c r="F14" s="6"/>
      <c r="G14" s="9"/>
    </row>
    <row r="15" spans="2:7" ht="15" customHeight="1">
      <c r="B15" s="8"/>
      <c r="C15" s="65"/>
      <c r="D15" s="244" t="s">
        <v>103</v>
      </c>
      <c r="E15" s="245"/>
      <c r="F15" s="65"/>
      <c r="G15" s="9"/>
    </row>
    <row r="16" spans="2:7" ht="15" customHeight="1">
      <c r="B16" s="8"/>
      <c r="C16" s="65"/>
      <c r="D16" s="246"/>
      <c r="E16" s="247"/>
      <c r="F16" s="65"/>
      <c r="G16" s="9"/>
    </row>
    <row r="17" spans="2:7" ht="15" customHeight="1">
      <c r="B17" s="8"/>
      <c r="C17" s="6"/>
      <c r="D17" s="6"/>
      <c r="E17" s="6"/>
      <c r="F17" s="6"/>
      <c r="G17" s="9"/>
    </row>
    <row r="18" spans="2:7" ht="15" customHeight="1">
      <c r="B18" s="8"/>
      <c r="C18" s="144"/>
      <c r="D18" s="218" t="s">
        <v>102</v>
      </c>
      <c r="E18" s="219"/>
      <c r="F18" s="144"/>
      <c r="G18" s="9"/>
    </row>
    <row r="19" spans="2:7" ht="15" customHeight="1">
      <c r="B19" s="8"/>
      <c r="C19" s="144"/>
      <c r="D19" s="220"/>
      <c r="E19" s="221"/>
      <c r="F19" s="144"/>
      <c r="G19" s="9"/>
    </row>
    <row r="20" spans="2:7" ht="15" customHeight="1">
      <c r="B20" s="8"/>
      <c r="C20" s="6"/>
      <c r="D20" s="6"/>
      <c r="E20" s="6"/>
      <c r="F20" s="6"/>
      <c r="G20" s="9"/>
    </row>
    <row r="21" spans="2:7" ht="15" customHeight="1">
      <c r="B21" s="8"/>
      <c r="C21" s="145"/>
      <c r="D21" s="222" t="s">
        <v>83</v>
      </c>
      <c r="E21" s="223"/>
      <c r="F21" s="145"/>
      <c r="G21" s="9"/>
    </row>
    <row r="22" spans="2:7" ht="15" customHeight="1">
      <c r="B22" s="8"/>
      <c r="C22" s="145"/>
      <c r="D22" s="224"/>
      <c r="E22" s="225"/>
      <c r="F22" s="145"/>
      <c r="G22" s="9"/>
    </row>
    <row r="23" spans="2:7" ht="15" customHeight="1">
      <c r="B23" s="8"/>
      <c r="C23" s="6"/>
      <c r="D23" s="6"/>
      <c r="E23" s="6"/>
      <c r="F23" s="6"/>
      <c r="G23" s="9"/>
    </row>
    <row r="24" spans="2:7" ht="15" customHeight="1">
      <c r="B24" s="8"/>
      <c r="C24" s="146"/>
      <c r="D24" s="226" t="s">
        <v>101</v>
      </c>
      <c r="E24" s="227"/>
      <c r="F24" s="146"/>
      <c r="G24" s="9"/>
    </row>
    <row r="25" spans="2:7" ht="15" customHeight="1">
      <c r="B25" s="8"/>
      <c r="C25" s="146"/>
      <c r="D25" s="228"/>
      <c r="E25" s="229"/>
      <c r="F25" s="146"/>
      <c r="G25" s="9"/>
    </row>
    <row r="26" spans="2:7" ht="15" customHeight="1">
      <c r="B26" s="8"/>
      <c r="C26" s="7"/>
      <c r="D26" s="7"/>
      <c r="E26" s="7"/>
      <c r="F26" s="7"/>
      <c r="G26" s="9"/>
    </row>
    <row r="27" spans="2:7" ht="19.5" customHeight="1">
      <c r="B27" s="10"/>
      <c r="C27" s="11"/>
      <c r="D27" s="11"/>
      <c r="E27" s="11"/>
      <c r="F27" s="11"/>
      <c r="G27" s="12"/>
    </row>
    <row r="28" spans="2:7" ht="19.5" customHeight="1">
      <c r="B28" s="13"/>
      <c r="C28" s="14"/>
      <c r="D28" s="14"/>
      <c r="E28" s="14"/>
      <c r="F28" s="14"/>
      <c r="G28" s="15"/>
    </row>
  </sheetData>
  <sheetProtection/>
  <mergeCells count="12">
    <mergeCell ref="D12:E13"/>
    <mergeCell ref="D15:E16"/>
    <mergeCell ref="D18:E19"/>
    <mergeCell ref="D21:E22"/>
    <mergeCell ref="D24:E25"/>
    <mergeCell ref="B2:G2"/>
    <mergeCell ref="B10:G10"/>
    <mergeCell ref="C7:D7"/>
    <mergeCell ref="B4:G4"/>
    <mergeCell ref="B6:G6"/>
    <mergeCell ref="B8:G8"/>
    <mergeCell ref="D9:E9"/>
  </mergeCells>
  <printOptions/>
  <pageMargins left="0.787401575" right="0.787401575" top="0.984251969" bottom="0.984251969"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G31"/>
  <sheetViews>
    <sheetView zoomScale="90" zoomScaleNormal="90" zoomScalePageLayoutView="0" workbookViewId="0" topLeftCell="A1">
      <selection activeCell="I11" sqref="I11"/>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4" t="s">
        <v>179</v>
      </c>
      <c r="E4" s="284"/>
      <c r="F4" s="284"/>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9" customFormat="1" ht="21" customHeight="1">
      <c r="B27" s="190"/>
      <c r="C27" s="191" t="s">
        <v>192</v>
      </c>
      <c r="D27" s="192" t="s">
        <v>193</v>
      </c>
      <c r="E27" s="193" t="s">
        <v>194</v>
      </c>
      <c r="F27" s="194" t="s">
        <v>182</v>
      </c>
      <c r="G27" s="195"/>
    </row>
    <row r="28" spans="2:7" s="180" customFormat="1" ht="21" customHeight="1">
      <c r="B28" s="181"/>
      <c r="C28" s="196">
        <f>'UNITE 3'!AH8</f>
        <v>1</v>
      </c>
      <c r="D28" s="196">
        <f>'UNITE 3'!AI8</f>
        <v>3</v>
      </c>
      <c r="E28" s="196">
        <f>'UNITE 3'!AJ8</f>
        <v>2</v>
      </c>
      <c r="F28" s="196">
        <f>SUM(C28:E28)</f>
        <v>6</v>
      </c>
      <c r="G28" s="179"/>
    </row>
    <row r="29" spans="2:7" s="185" customFormat="1" ht="21" customHeight="1">
      <c r="B29" s="181"/>
      <c r="C29" s="197">
        <f>C28/F28</f>
        <v>0.16666666666666666</v>
      </c>
      <c r="D29" s="197">
        <f>D28/F28</f>
        <v>0.5</v>
      </c>
      <c r="E29" s="197">
        <f>E28/F28</f>
        <v>0.3333333333333333</v>
      </c>
      <c r="F29" s="198">
        <f>SUM(C29:E29)</f>
        <v>1</v>
      </c>
      <c r="G29" s="179"/>
    </row>
    <row r="30" spans="3:5" s="97" customFormat="1" ht="12.75">
      <c r="C30" s="98"/>
      <c r="D30" s="98"/>
      <c r="E30" s="98"/>
    </row>
    <row r="31" spans="3:5" s="97" customFormat="1" ht="12.75">
      <c r="C31" s="98"/>
      <c r="D31" s="98"/>
      <c r="E31" s="98"/>
    </row>
  </sheetData>
  <sheetProtection/>
  <mergeCells count="2">
    <mergeCell ref="C2:F2"/>
    <mergeCell ref="D4:F4"/>
  </mergeCells>
  <printOptions/>
  <pageMargins left="0.787401575" right="0.787401575" top="0.984251969" bottom="0.984251969" header="0.4921259845" footer="0.492125984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dimension ref="B1:G32"/>
  <sheetViews>
    <sheetView zoomScale="90" zoomScaleNormal="90" zoomScalePageLayoutView="0" workbookViewId="0" topLeftCell="A1">
      <selection activeCell="A1" sqref="A1"/>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6" s="97" customFormat="1" ht="15.75">
      <c r="C3" s="167"/>
      <c r="D3" s="167"/>
      <c r="E3" s="167"/>
      <c r="F3" s="167"/>
    </row>
    <row r="4" spans="3:5" s="97" customFormat="1" ht="12.75">
      <c r="C4" s="101"/>
      <c r="D4" s="98"/>
      <c r="E4" s="98"/>
    </row>
    <row r="5" spans="4:6" s="97" customFormat="1" ht="15.75">
      <c r="D5" s="281" t="s">
        <v>179</v>
      </c>
      <c r="E5" s="281"/>
      <c r="F5" s="281"/>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0" customFormat="1" ht="21" customHeight="1">
      <c r="B27" s="177"/>
      <c r="C27" s="188" t="s">
        <v>64</v>
      </c>
      <c r="D27" s="187" t="s">
        <v>65</v>
      </c>
      <c r="E27" s="186" t="s">
        <v>66</v>
      </c>
      <c r="F27" s="178" t="s">
        <v>182</v>
      </c>
      <c r="G27" s="179"/>
    </row>
    <row r="28" spans="2:7" s="180" customFormat="1" ht="21" customHeight="1">
      <c r="B28" s="181"/>
      <c r="C28" s="182">
        <f>'UNITE 4'!AH8</f>
        <v>1</v>
      </c>
      <c r="D28" s="182">
        <f>'UNITE 4'!AI8</f>
        <v>4</v>
      </c>
      <c r="E28" s="182">
        <f>'UNITE 4'!AJ8</f>
        <v>1</v>
      </c>
      <c r="F28" s="182">
        <f>SUM(C28:E28)</f>
        <v>6</v>
      </c>
      <c r="G28" s="179"/>
    </row>
    <row r="29" spans="2:7" s="185" customFormat="1" ht="21" customHeight="1">
      <c r="B29" s="181"/>
      <c r="C29" s="183">
        <f>C28/F28</f>
        <v>0.16666666666666666</v>
      </c>
      <c r="D29" s="183">
        <f>D28/F28</f>
        <v>0.6666666666666666</v>
      </c>
      <c r="E29" s="183">
        <f>E28/F28</f>
        <v>0.16666666666666666</v>
      </c>
      <c r="F29" s="184">
        <f>SUM(C29:E29)</f>
        <v>0.9999999999999999</v>
      </c>
      <c r="G29" s="179"/>
    </row>
    <row r="30" spans="3:5" s="97" customFormat="1" ht="12.75">
      <c r="C30" s="98"/>
      <c r="D30" s="98"/>
      <c r="E30" s="98"/>
    </row>
    <row r="31" spans="3:5" s="97" customFormat="1" ht="12.75">
      <c r="C31" s="98"/>
      <c r="D31" s="98"/>
      <c r="E31" s="98"/>
    </row>
    <row r="32" spans="3:5" s="97" customFormat="1" ht="12.75">
      <c r="C32" s="98"/>
      <c r="D32" s="98"/>
      <c r="E32" s="98"/>
    </row>
  </sheetData>
  <sheetProtection/>
  <mergeCells count="2">
    <mergeCell ref="C2:F2"/>
    <mergeCell ref="D5:F5"/>
  </mergeCells>
  <printOptions/>
  <pageMargins left="0.787401575" right="0.787401575" top="0.984251969" bottom="0.984251969" header="0.4921259845" footer="0.492125984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dimension ref="B1:G32"/>
  <sheetViews>
    <sheetView zoomScale="90" zoomScaleNormal="90" zoomScalePageLayoutView="0" workbookViewId="0" topLeftCell="A1">
      <selection activeCell="B20" sqref="B20"/>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97" customFormat="1" ht="12.75"/>
    <row r="5" spans="4:6" s="97" customFormat="1" ht="15.75">
      <c r="D5" s="281" t="s">
        <v>179</v>
      </c>
      <c r="E5" s="281"/>
      <c r="F5" s="281"/>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0" customFormat="1" ht="30.75" customHeight="1">
      <c r="B27" s="177"/>
      <c r="C27" s="199" t="s">
        <v>64</v>
      </c>
      <c r="D27" s="200" t="s">
        <v>65</v>
      </c>
      <c r="E27" s="201" t="s">
        <v>66</v>
      </c>
      <c r="F27" s="173" t="s">
        <v>182</v>
      </c>
      <c r="G27" s="179"/>
    </row>
    <row r="28" spans="2:7" s="180" customFormat="1" ht="21" customHeight="1">
      <c r="B28" s="181"/>
      <c r="C28" s="174">
        <f>'UNITE 5'!AH8</f>
        <v>2</v>
      </c>
      <c r="D28" s="174">
        <f>'UNITE 5'!AI8</f>
        <v>3</v>
      </c>
      <c r="E28" s="174">
        <f>'UNITE 5'!AJ8</f>
        <v>1</v>
      </c>
      <c r="F28" s="174">
        <f>SUM(C28:E28)</f>
        <v>6</v>
      </c>
      <c r="G28" s="179"/>
    </row>
    <row r="29" spans="2:7" s="185" customFormat="1" ht="21" customHeight="1">
      <c r="B29" s="181"/>
      <c r="C29" s="175">
        <f>C28/F28</f>
        <v>0.3333333333333333</v>
      </c>
      <c r="D29" s="175">
        <f>D28/F28</f>
        <v>0.5</v>
      </c>
      <c r="E29" s="175">
        <f>E28/F28</f>
        <v>0.16666666666666666</v>
      </c>
      <c r="F29" s="176">
        <f>SUM(C29:E29)</f>
        <v>0.9999999999999999</v>
      </c>
      <c r="G29" s="179"/>
    </row>
    <row r="30" spans="3:5" s="97" customFormat="1" ht="12.75">
      <c r="C30" s="98"/>
      <c r="D30" s="98"/>
      <c r="E30" s="98"/>
    </row>
    <row r="31" spans="3:5" s="97" customFormat="1" ht="12.75">
      <c r="C31" s="98"/>
      <c r="D31" s="98"/>
      <c r="E31" s="98"/>
    </row>
    <row r="32" spans="3:5" s="97" customFormat="1" ht="12.75">
      <c r="C32" s="98"/>
      <c r="D32" s="98"/>
      <c r="E32" s="98"/>
    </row>
  </sheetData>
  <sheetProtection/>
  <mergeCells count="2">
    <mergeCell ref="D5:F5"/>
    <mergeCell ref="C2:F2"/>
  </mergeCells>
  <printOptions/>
  <pageMargins left="0.787401575" right="0.787401575" top="0.984251969" bottom="0.984251969" header="0.4921259845" footer="0.492125984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dimension ref="A1:H133"/>
  <sheetViews>
    <sheetView zoomScalePageLayoutView="0" workbookViewId="0" topLeftCell="A1">
      <pane ySplit="3" topLeftCell="A4" activePane="bottomLeft" state="frozen"/>
      <selection pane="topLeft" activeCell="C25" sqref="C25"/>
      <selection pane="bottomLeft" activeCell="A3" sqref="A3"/>
    </sheetView>
  </sheetViews>
  <sheetFormatPr defaultColWidth="11.421875" defaultRowHeight="19.5" customHeight="1"/>
  <cols>
    <col min="1" max="1" width="38.57421875" style="102" customWidth="1"/>
    <col min="2" max="2" width="59.8515625" style="102" customWidth="1"/>
    <col min="3" max="3" width="1.8515625" style="106" customWidth="1"/>
    <col min="4" max="4" width="17.57421875" style="102" customWidth="1"/>
    <col min="5" max="16384" width="11.421875" style="102" customWidth="1"/>
  </cols>
  <sheetData>
    <row r="1" spans="1:4" s="109" customFormat="1" ht="19.5" customHeight="1" thickTop="1">
      <c r="A1" s="156" t="s">
        <v>140</v>
      </c>
      <c r="B1" s="288" t="s">
        <v>89</v>
      </c>
      <c r="C1" s="289"/>
      <c r="D1" s="290"/>
    </row>
    <row r="2" spans="1:4" s="109" customFormat="1" ht="19.5" customHeight="1">
      <c r="A2" s="157"/>
      <c r="B2" s="291"/>
      <c r="C2" s="292"/>
      <c r="D2" s="293"/>
    </row>
    <row r="3" spans="1:4" s="109" customFormat="1" ht="19.5" customHeight="1">
      <c r="A3" s="158"/>
      <c r="B3" s="294"/>
      <c r="C3" s="295"/>
      <c r="D3" s="296"/>
    </row>
    <row r="4" spans="1:8" ht="19.5" customHeight="1">
      <c r="A4" s="109"/>
      <c r="B4" s="285" t="s">
        <v>111</v>
      </c>
      <c r="C4" s="286"/>
      <c r="D4" s="287"/>
      <c r="E4" s="109"/>
      <c r="F4" s="109"/>
      <c r="G4" s="109"/>
      <c r="H4" s="109"/>
    </row>
    <row r="5" spans="1:8" ht="19.5" customHeight="1">
      <c r="A5" s="109"/>
      <c r="B5" s="285"/>
      <c r="C5" s="286"/>
      <c r="D5" s="287"/>
      <c r="E5" s="109"/>
      <c r="F5" s="109"/>
      <c r="G5" s="109"/>
      <c r="H5" s="109"/>
    </row>
    <row r="6" spans="1:8" ht="19.5" customHeight="1">
      <c r="A6" s="109"/>
      <c r="B6" s="159" t="s">
        <v>109</v>
      </c>
      <c r="C6" s="105"/>
      <c r="D6" s="160"/>
      <c r="E6" s="109"/>
      <c r="F6" s="109"/>
      <c r="G6" s="109"/>
      <c r="H6" s="109"/>
    </row>
    <row r="7" spans="1:8" ht="19.5" customHeight="1">
      <c r="A7" s="109"/>
      <c r="B7" s="161" t="s">
        <v>1</v>
      </c>
      <c r="D7" s="160"/>
      <c r="E7" s="109"/>
      <c r="F7" s="109"/>
      <c r="G7" s="109"/>
      <c r="H7" s="109"/>
    </row>
    <row r="8" spans="1:8" ht="19.5" customHeight="1">
      <c r="A8" s="109"/>
      <c r="B8" s="161" t="s">
        <v>2</v>
      </c>
      <c r="D8" s="160"/>
      <c r="E8" s="109"/>
      <c r="F8" s="109"/>
      <c r="G8" s="109"/>
      <c r="H8" s="109"/>
    </row>
    <row r="9" spans="1:8" ht="19.5" customHeight="1">
      <c r="A9" s="109"/>
      <c r="B9" s="161" t="s">
        <v>3</v>
      </c>
      <c r="D9" s="160"/>
      <c r="E9" s="109"/>
      <c r="F9" s="109"/>
      <c r="G9" s="109"/>
      <c r="H9" s="109"/>
    </row>
    <row r="10" spans="1:8" ht="19.5" customHeight="1">
      <c r="A10" s="109"/>
      <c r="B10" s="161" t="s">
        <v>4</v>
      </c>
      <c r="D10" s="160"/>
      <c r="E10" s="109"/>
      <c r="F10" s="109"/>
      <c r="G10" s="109"/>
      <c r="H10" s="109"/>
    </row>
    <row r="11" spans="1:8" ht="19.5" customHeight="1">
      <c r="A11" s="109"/>
      <c r="B11" s="161" t="s">
        <v>5</v>
      </c>
      <c r="D11" s="160"/>
      <c r="E11" s="109"/>
      <c r="F11" s="109"/>
      <c r="G11" s="109"/>
      <c r="H11" s="109"/>
    </row>
    <row r="12" spans="1:8" ht="19.5" customHeight="1">
      <c r="A12" s="109"/>
      <c r="B12" s="162"/>
      <c r="D12" s="160"/>
      <c r="E12" s="109"/>
      <c r="F12" s="109"/>
      <c r="G12" s="109"/>
      <c r="H12" s="109"/>
    </row>
    <row r="13" spans="1:8" ht="19.5" customHeight="1">
      <c r="A13" s="109"/>
      <c r="B13" s="163" t="s">
        <v>110</v>
      </c>
      <c r="D13" s="160"/>
      <c r="E13" s="109"/>
      <c r="F13" s="109"/>
      <c r="G13" s="109"/>
      <c r="H13" s="109"/>
    </row>
    <row r="14" spans="1:8" ht="19.5" customHeight="1">
      <c r="A14" s="109"/>
      <c r="B14" s="161" t="s">
        <v>6</v>
      </c>
      <c r="D14" s="160"/>
      <c r="E14" s="109"/>
      <c r="F14" s="109"/>
      <c r="G14" s="109"/>
      <c r="H14" s="109"/>
    </row>
    <row r="15" spans="1:8" ht="19.5" customHeight="1">
      <c r="A15" s="109"/>
      <c r="B15" s="161" t="s">
        <v>7</v>
      </c>
      <c r="D15" s="160"/>
      <c r="E15" s="109"/>
      <c r="F15" s="109"/>
      <c r="G15" s="109"/>
      <c r="H15" s="109"/>
    </row>
    <row r="16" spans="1:8" ht="19.5" customHeight="1">
      <c r="A16" s="109"/>
      <c r="B16" s="161" t="s">
        <v>8</v>
      </c>
      <c r="D16" s="160"/>
      <c r="E16" s="109"/>
      <c r="F16" s="109"/>
      <c r="G16" s="109"/>
      <c r="H16" s="109"/>
    </row>
    <row r="17" spans="1:8" ht="19.5" customHeight="1">
      <c r="A17" s="109"/>
      <c r="B17" s="161" t="s">
        <v>9</v>
      </c>
      <c r="D17" s="160"/>
      <c r="E17" s="109"/>
      <c r="F17" s="109"/>
      <c r="G17" s="109"/>
      <c r="H17" s="109"/>
    </row>
    <row r="18" spans="1:8" ht="19.5" customHeight="1">
      <c r="A18" s="109"/>
      <c r="B18" s="162"/>
      <c r="D18" s="160"/>
      <c r="E18" s="109"/>
      <c r="F18" s="109"/>
      <c r="G18" s="109"/>
      <c r="H18" s="109"/>
    </row>
    <row r="19" spans="1:8" ht="19.5" customHeight="1">
      <c r="A19" s="109"/>
      <c r="B19" s="163" t="s">
        <v>113</v>
      </c>
      <c r="D19" s="160"/>
      <c r="E19" s="109"/>
      <c r="F19" s="109"/>
      <c r="G19" s="109"/>
      <c r="H19" s="109"/>
    </row>
    <row r="20" spans="1:8" ht="19.5" customHeight="1">
      <c r="A20" s="109"/>
      <c r="B20" s="161" t="s">
        <v>185</v>
      </c>
      <c r="D20" s="160"/>
      <c r="E20" s="109"/>
      <c r="F20" s="109"/>
      <c r="G20" s="109"/>
      <c r="H20" s="109"/>
    </row>
    <row r="21" spans="1:8" ht="19.5" customHeight="1">
      <c r="A21" s="109"/>
      <c r="B21" s="161" t="s">
        <v>115</v>
      </c>
      <c r="D21" s="160"/>
      <c r="E21" s="109"/>
      <c r="F21" s="109"/>
      <c r="G21" s="109"/>
      <c r="H21" s="109"/>
    </row>
    <row r="22" spans="1:8" ht="19.5" customHeight="1">
      <c r="A22" s="109"/>
      <c r="B22" s="161" t="s">
        <v>116</v>
      </c>
      <c r="D22" s="160"/>
      <c r="E22" s="109"/>
      <c r="F22" s="109"/>
      <c r="G22" s="109"/>
      <c r="H22" s="109"/>
    </row>
    <row r="23" spans="1:8" ht="19.5" customHeight="1">
      <c r="A23" s="109"/>
      <c r="B23" s="161" t="s">
        <v>13</v>
      </c>
      <c r="D23" s="160"/>
      <c r="E23" s="109"/>
      <c r="F23" s="109"/>
      <c r="G23" s="109"/>
      <c r="H23" s="109"/>
    </row>
    <row r="24" spans="1:8" ht="19.5" customHeight="1">
      <c r="A24" s="109"/>
      <c r="B24" s="161" t="s">
        <v>14</v>
      </c>
      <c r="D24" s="160"/>
      <c r="E24" s="109"/>
      <c r="F24" s="109"/>
      <c r="G24" s="109"/>
      <c r="H24" s="109"/>
    </row>
    <row r="25" spans="1:8" ht="19.5" customHeight="1">
      <c r="A25" s="109"/>
      <c r="B25" s="162"/>
      <c r="D25" s="160"/>
      <c r="E25" s="109"/>
      <c r="F25" s="109"/>
      <c r="G25" s="109"/>
      <c r="H25" s="109"/>
    </row>
    <row r="26" spans="1:8" ht="19.5" customHeight="1">
      <c r="A26" s="109"/>
      <c r="B26" s="163" t="s">
        <v>154</v>
      </c>
      <c r="D26" s="160"/>
      <c r="E26" s="109"/>
      <c r="F26" s="109"/>
      <c r="G26" s="109"/>
      <c r="H26" s="109"/>
    </row>
    <row r="27" spans="1:8" ht="19.5" customHeight="1">
      <c r="A27" s="109"/>
      <c r="B27" s="161" t="s">
        <v>18</v>
      </c>
      <c r="D27" s="160"/>
      <c r="E27" s="109"/>
      <c r="F27" s="109"/>
      <c r="G27" s="109"/>
      <c r="H27" s="109"/>
    </row>
    <row r="28" spans="1:8" ht="19.5" customHeight="1">
      <c r="A28" s="109"/>
      <c r="B28" s="161" t="s">
        <v>19</v>
      </c>
      <c r="D28" s="160"/>
      <c r="E28" s="109"/>
      <c r="F28" s="109"/>
      <c r="G28" s="109"/>
      <c r="H28" s="109"/>
    </row>
    <row r="29" spans="1:8" ht="19.5" customHeight="1">
      <c r="A29" s="109"/>
      <c r="B29" s="161" t="s">
        <v>20</v>
      </c>
      <c r="D29" s="160"/>
      <c r="E29" s="109"/>
      <c r="F29" s="109"/>
      <c r="G29" s="109"/>
      <c r="H29" s="109"/>
    </row>
    <row r="30" spans="1:8" ht="19.5" customHeight="1">
      <c r="A30" s="109"/>
      <c r="B30" s="161" t="s">
        <v>21</v>
      </c>
      <c r="D30" s="160"/>
      <c r="E30" s="109"/>
      <c r="F30" s="109"/>
      <c r="G30" s="109"/>
      <c r="H30" s="109"/>
    </row>
    <row r="31" spans="1:8" ht="19.5" customHeight="1">
      <c r="A31" s="109"/>
      <c r="B31" s="161"/>
      <c r="D31" s="160"/>
      <c r="E31" s="109"/>
      <c r="F31" s="109"/>
      <c r="G31" s="109"/>
      <c r="H31" s="109"/>
    </row>
    <row r="32" spans="1:8" ht="19.5" customHeight="1">
      <c r="A32" s="109"/>
      <c r="B32" s="163" t="s">
        <v>155</v>
      </c>
      <c r="D32" s="160"/>
      <c r="E32" s="109"/>
      <c r="F32" s="109"/>
      <c r="G32" s="109"/>
      <c r="H32" s="109"/>
    </row>
    <row r="33" spans="1:8" ht="19.5" customHeight="1">
      <c r="A33" s="109"/>
      <c r="B33" s="161" t="s">
        <v>143</v>
      </c>
      <c r="D33" s="160"/>
      <c r="E33" s="109"/>
      <c r="F33" s="109"/>
      <c r="G33" s="109"/>
      <c r="H33" s="109"/>
    </row>
    <row r="34" spans="1:8" ht="19.5" customHeight="1">
      <c r="A34" s="109"/>
      <c r="B34" s="161" t="s">
        <v>141</v>
      </c>
      <c r="D34" s="160"/>
      <c r="E34" s="109"/>
      <c r="F34" s="109"/>
      <c r="G34" s="109"/>
      <c r="H34" s="109"/>
    </row>
    <row r="35" spans="1:8" ht="19.5" customHeight="1">
      <c r="A35" s="109"/>
      <c r="B35" s="161" t="s">
        <v>145</v>
      </c>
      <c r="D35" s="160"/>
      <c r="E35" s="109"/>
      <c r="F35" s="109"/>
      <c r="G35" s="109"/>
      <c r="H35" s="109"/>
    </row>
    <row r="36" spans="1:8" ht="19.5" customHeight="1">
      <c r="A36" s="109"/>
      <c r="B36" s="161" t="s">
        <v>144</v>
      </c>
      <c r="D36" s="160"/>
      <c r="E36" s="109"/>
      <c r="F36" s="109"/>
      <c r="G36" s="109"/>
      <c r="H36" s="109"/>
    </row>
    <row r="37" spans="1:8" ht="19.5" customHeight="1">
      <c r="A37" s="109"/>
      <c r="B37" s="161" t="s">
        <v>142</v>
      </c>
      <c r="D37" s="160"/>
      <c r="E37" s="109"/>
      <c r="F37" s="109"/>
      <c r="G37" s="109"/>
      <c r="H37" s="109"/>
    </row>
    <row r="38" spans="1:8" ht="19.5" customHeight="1">
      <c r="A38" s="109"/>
      <c r="B38" s="161"/>
      <c r="D38" s="160"/>
      <c r="E38" s="109"/>
      <c r="F38" s="109"/>
      <c r="G38" s="109"/>
      <c r="H38" s="109"/>
    </row>
    <row r="39" spans="1:8" ht="19.5" customHeight="1">
      <c r="A39" s="109"/>
      <c r="B39" s="163" t="s">
        <v>156</v>
      </c>
      <c r="D39" s="160"/>
      <c r="E39" s="109"/>
      <c r="F39" s="109"/>
      <c r="G39" s="109"/>
      <c r="H39" s="109"/>
    </row>
    <row r="40" spans="1:8" ht="19.5" customHeight="1">
      <c r="A40" s="109"/>
      <c r="B40" s="161" t="s">
        <v>22</v>
      </c>
      <c r="D40" s="160"/>
      <c r="E40" s="109"/>
      <c r="F40" s="109"/>
      <c r="G40" s="109"/>
      <c r="H40" s="109"/>
    </row>
    <row r="41" spans="1:8" ht="19.5" customHeight="1">
      <c r="A41" s="109"/>
      <c r="B41" s="161" t="s">
        <v>23</v>
      </c>
      <c r="D41" s="160"/>
      <c r="E41" s="109"/>
      <c r="F41" s="109"/>
      <c r="G41" s="109"/>
      <c r="H41" s="109"/>
    </row>
    <row r="42" spans="1:8" ht="19.5" customHeight="1">
      <c r="A42" s="109"/>
      <c r="B42" s="161" t="s">
        <v>51</v>
      </c>
      <c r="D42" s="160"/>
      <c r="E42" s="109"/>
      <c r="F42" s="109"/>
      <c r="G42" s="109"/>
      <c r="H42" s="109"/>
    </row>
    <row r="43" spans="1:8" ht="19.5" customHeight="1">
      <c r="A43" s="109"/>
      <c r="B43" s="161" t="s">
        <v>24</v>
      </c>
      <c r="D43" s="160"/>
      <c r="E43" s="109"/>
      <c r="F43" s="109"/>
      <c r="G43" s="109"/>
      <c r="H43" s="109"/>
    </row>
    <row r="44" spans="1:8" ht="19.5" customHeight="1">
      <c r="A44" s="109"/>
      <c r="B44" s="161" t="s">
        <v>25</v>
      </c>
      <c r="D44" s="160"/>
      <c r="E44" s="109"/>
      <c r="F44" s="109"/>
      <c r="G44" s="109"/>
      <c r="H44" s="109"/>
    </row>
    <row r="45" spans="1:8" ht="19.5" customHeight="1">
      <c r="A45" s="109"/>
      <c r="B45" s="162"/>
      <c r="D45" s="160"/>
      <c r="E45" s="109"/>
      <c r="F45" s="109"/>
      <c r="G45" s="109"/>
      <c r="H45" s="109"/>
    </row>
    <row r="46" spans="1:8" ht="19.5" customHeight="1">
      <c r="A46" s="109"/>
      <c r="B46" s="163" t="s">
        <v>122</v>
      </c>
      <c r="D46" s="160"/>
      <c r="E46" s="109"/>
      <c r="F46" s="109"/>
      <c r="G46" s="109"/>
      <c r="H46" s="109"/>
    </row>
    <row r="47" spans="1:8" ht="19.5" customHeight="1">
      <c r="A47" s="109"/>
      <c r="B47" s="161" t="s">
        <v>26</v>
      </c>
      <c r="D47" s="160"/>
      <c r="E47" s="109"/>
      <c r="F47" s="109"/>
      <c r="G47" s="109"/>
      <c r="H47" s="109"/>
    </row>
    <row r="48" spans="1:8" ht="19.5" customHeight="1">
      <c r="A48" s="109"/>
      <c r="B48" s="161" t="s">
        <v>27</v>
      </c>
      <c r="D48" s="160"/>
      <c r="E48" s="109"/>
      <c r="F48" s="109"/>
      <c r="G48" s="109"/>
      <c r="H48" s="109"/>
    </row>
    <row r="49" spans="1:8" ht="19.5" customHeight="1">
      <c r="A49" s="109"/>
      <c r="B49" s="161" t="s">
        <v>123</v>
      </c>
      <c r="D49" s="160"/>
      <c r="E49" s="109"/>
      <c r="F49" s="109"/>
      <c r="G49" s="109"/>
      <c r="H49" s="109"/>
    </row>
    <row r="50" spans="1:8" ht="19.5" customHeight="1">
      <c r="A50" s="109"/>
      <c r="B50" s="161" t="s">
        <v>124</v>
      </c>
      <c r="D50" s="160"/>
      <c r="E50" s="109"/>
      <c r="F50" s="109"/>
      <c r="G50" s="109"/>
      <c r="H50" s="109"/>
    </row>
    <row r="51" spans="1:8" ht="19.5" customHeight="1">
      <c r="A51" s="109"/>
      <c r="B51" s="162"/>
      <c r="D51" s="160"/>
      <c r="E51" s="109"/>
      <c r="F51" s="109"/>
      <c r="G51" s="109"/>
      <c r="H51" s="109"/>
    </row>
    <row r="52" spans="1:8" ht="19.5" customHeight="1">
      <c r="A52" s="109"/>
      <c r="B52" s="163" t="s">
        <v>117</v>
      </c>
      <c r="D52" s="160"/>
      <c r="E52" s="109"/>
      <c r="F52" s="109"/>
      <c r="G52" s="109"/>
      <c r="H52" s="109"/>
    </row>
    <row r="53" spans="1:8" ht="19.5" customHeight="1">
      <c r="A53" s="109"/>
      <c r="B53" s="161" t="s">
        <v>15</v>
      </c>
      <c r="D53" s="160"/>
      <c r="E53" s="109"/>
      <c r="F53" s="109"/>
      <c r="G53" s="109"/>
      <c r="H53" s="109"/>
    </row>
    <row r="54" spans="1:8" ht="19.5" customHeight="1">
      <c r="A54" s="109"/>
      <c r="B54" s="161" t="s">
        <v>118</v>
      </c>
      <c r="D54" s="160"/>
      <c r="E54" s="109"/>
      <c r="F54" s="109"/>
      <c r="G54" s="109"/>
      <c r="H54" s="109"/>
    </row>
    <row r="55" spans="1:8" ht="19.5" customHeight="1">
      <c r="A55" s="109"/>
      <c r="B55" s="161" t="s">
        <v>16</v>
      </c>
      <c r="D55" s="160"/>
      <c r="E55" s="109"/>
      <c r="F55" s="109"/>
      <c r="G55" s="109"/>
      <c r="H55" s="109"/>
    </row>
    <row r="56" spans="1:8" ht="19.5" customHeight="1">
      <c r="A56" s="109"/>
      <c r="B56" s="161" t="s">
        <v>17</v>
      </c>
      <c r="D56" s="160"/>
      <c r="E56" s="109"/>
      <c r="F56" s="109"/>
      <c r="G56" s="109"/>
      <c r="H56" s="109"/>
    </row>
    <row r="57" spans="1:8" ht="19.5" customHeight="1">
      <c r="A57" s="109"/>
      <c r="B57" s="161" t="s">
        <v>50</v>
      </c>
      <c r="D57" s="160"/>
      <c r="E57" s="109"/>
      <c r="F57" s="109"/>
      <c r="G57" s="109"/>
      <c r="H57" s="109"/>
    </row>
    <row r="58" spans="1:8" ht="19.5" customHeight="1">
      <c r="A58" s="109"/>
      <c r="B58" s="161" t="s">
        <v>119</v>
      </c>
      <c r="D58" s="160"/>
      <c r="E58" s="109"/>
      <c r="F58" s="109"/>
      <c r="G58" s="109"/>
      <c r="H58" s="109"/>
    </row>
    <row r="59" spans="1:8" ht="19.5" customHeight="1">
      <c r="A59" s="109"/>
      <c r="B59" s="161" t="s">
        <v>120</v>
      </c>
      <c r="D59" s="160"/>
      <c r="E59" s="109"/>
      <c r="F59" s="109"/>
      <c r="G59" s="109"/>
      <c r="H59" s="109"/>
    </row>
    <row r="60" spans="1:8" ht="19.5" customHeight="1">
      <c r="A60" s="109"/>
      <c r="B60" s="162"/>
      <c r="D60" s="160"/>
      <c r="E60" s="109"/>
      <c r="F60" s="109"/>
      <c r="G60" s="109"/>
      <c r="H60" s="109"/>
    </row>
    <row r="61" spans="1:8" ht="19.5" customHeight="1">
      <c r="A61" s="109"/>
      <c r="B61" s="163" t="s">
        <v>157</v>
      </c>
      <c r="D61" s="160"/>
      <c r="E61" s="109"/>
      <c r="F61" s="109"/>
      <c r="G61" s="109"/>
      <c r="H61" s="109"/>
    </row>
    <row r="62" spans="1:8" ht="19.5" customHeight="1">
      <c r="A62" s="109"/>
      <c r="B62" s="161" t="s">
        <v>158</v>
      </c>
      <c r="D62" s="160"/>
      <c r="E62" s="109"/>
      <c r="F62" s="109"/>
      <c r="G62" s="109"/>
      <c r="H62" s="109"/>
    </row>
    <row r="63" spans="1:8" ht="19.5" customHeight="1">
      <c r="A63" s="109"/>
      <c r="B63" s="161" t="s">
        <v>159</v>
      </c>
      <c r="D63" s="160"/>
      <c r="E63" s="109"/>
      <c r="F63" s="109"/>
      <c r="G63" s="109"/>
      <c r="H63" s="109"/>
    </row>
    <row r="64" spans="1:8" ht="19.5" customHeight="1">
      <c r="A64" s="109"/>
      <c r="B64" s="161" t="s">
        <v>160</v>
      </c>
      <c r="D64" s="160"/>
      <c r="E64" s="109"/>
      <c r="F64" s="109"/>
      <c r="G64" s="109"/>
      <c r="H64" s="109"/>
    </row>
    <row r="65" spans="1:8" ht="19.5" customHeight="1">
      <c r="A65" s="109"/>
      <c r="B65" s="161" t="s">
        <v>121</v>
      </c>
      <c r="D65" s="160"/>
      <c r="E65" s="109"/>
      <c r="F65" s="109"/>
      <c r="G65" s="109"/>
      <c r="H65" s="109"/>
    </row>
    <row r="66" spans="1:8" ht="19.5" customHeight="1">
      <c r="A66" s="109"/>
      <c r="B66" s="162"/>
      <c r="D66" s="160"/>
      <c r="E66" s="109"/>
      <c r="F66" s="109"/>
      <c r="G66" s="109"/>
      <c r="H66" s="109"/>
    </row>
    <row r="67" spans="1:8" ht="19.5" customHeight="1">
      <c r="A67" s="109"/>
      <c r="B67" s="163" t="s">
        <v>44</v>
      </c>
      <c r="D67" s="160"/>
      <c r="E67" s="109"/>
      <c r="F67" s="109"/>
      <c r="G67" s="109"/>
      <c r="H67" s="109"/>
    </row>
    <row r="68" spans="1:8" ht="19.5" customHeight="1">
      <c r="A68" s="109"/>
      <c r="B68" s="161" t="s">
        <v>161</v>
      </c>
      <c r="D68" s="160"/>
      <c r="E68" s="109"/>
      <c r="F68" s="109"/>
      <c r="G68" s="109"/>
      <c r="H68" s="109"/>
    </row>
    <row r="69" spans="1:8" ht="19.5" customHeight="1">
      <c r="A69" s="109"/>
      <c r="B69" s="161" t="s">
        <v>162</v>
      </c>
      <c r="D69" s="160"/>
      <c r="E69" s="109"/>
      <c r="F69" s="109"/>
      <c r="G69" s="109"/>
      <c r="H69" s="109"/>
    </row>
    <row r="70" spans="1:8" ht="19.5" customHeight="1">
      <c r="A70" s="109"/>
      <c r="B70" s="161" t="s">
        <v>163</v>
      </c>
      <c r="D70" s="160"/>
      <c r="E70" s="109"/>
      <c r="F70" s="109"/>
      <c r="G70" s="109"/>
      <c r="H70" s="109"/>
    </row>
    <row r="71" spans="1:8" ht="19.5" customHeight="1">
      <c r="A71" s="109"/>
      <c r="B71" s="161" t="s">
        <v>164</v>
      </c>
      <c r="D71" s="160"/>
      <c r="E71" s="109"/>
      <c r="F71" s="109"/>
      <c r="G71" s="109"/>
      <c r="H71" s="109"/>
    </row>
    <row r="72" spans="1:8" ht="19.5" customHeight="1">
      <c r="A72" s="109"/>
      <c r="B72" s="161"/>
      <c r="D72" s="160"/>
      <c r="E72" s="109"/>
      <c r="F72" s="109"/>
      <c r="G72" s="109"/>
      <c r="H72" s="109"/>
    </row>
    <row r="73" spans="1:8" ht="19.5" customHeight="1">
      <c r="A73" s="109"/>
      <c r="B73" s="163" t="s">
        <v>146</v>
      </c>
      <c r="D73" s="160"/>
      <c r="E73" s="109"/>
      <c r="F73" s="109"/>
      <c r="G73" s="109"/>
      <c r="H73" s="109"/>
    </row>
    <row r="74" spans="1:8" ht="19.5" customHeight="1">
      <c r="A74" s="109"/>
      <c r="B74" s="163" t="s">
        <v>45</v>
      </c>
      <c r="D74" s="160"/>
      <c r="E74" s="109"/>
      <c r="F74" s="109"/>
      <c r="G74" s="109"/>
      <c r="H74" s="109"/>
    </row>
    <row r="75" spans="1:8" ht="19.5" customHeight="1">
      <c r="A75" s="109"/>
      <c r="B75" s="164"/>
      <c r="D75" s="160"/>
      <c r="E75" s="109"/>
      <c r="F75" s="109"/>
      <c r="G75" s="109"/>
      <c r="H75" s="109"/>
    </row>
    <row r="76" spans="1:8" ht="19.5" customHeight="1">
      <c r="A76" s="109"/>
      <c r="B76" s="163" t="s">
        <v>125</v>
      </c>
      <c r="D76" s="160"/>
      <c r="E76" s="109"/>
      <c r="F76" s="109"/>
      <c r="G76" s="109"/>
      <c r="H76" s="109"/>
    </row>
    <row r="77" spans="1:8" ht="19.5" customHeight="1">
      <c r="A77" s="109"/>
      <c r="B77" s="161" t="s">
        <v>126</v>
      </c>
      <c r="D77" s="160"/>
      <c r="E77" s="109"/>
      <c r="F77" s="109"/>
      <c r="G77" s="109"/>
      <c r="H77" s="109"/>
    </row>
    <row r="78" spans="1:8" ht="19.5" customHeight="1">
      <c r="A78" s="109"/>
      <c r="B78" s="161" t="s">
        <v>129</v>
      </c>
      <c r="D78" s="160"/>
      <c r="E78" s="109"/>
      <c r="F78" s="109"/>
      <c r="G78" s="109"/>
      <c r="H78" s="109"/>
    </row>
    <row r="79" spans="1:8" ht="19.5" customHeight="1">
      <c r="A79" s="109"/>
      <c r="B79" s="161" t="s">
        <v>127</v>
      </c>
      <c r="D79" s="160"/>
      <c r="E79" s="109"/>
      <c r="F79" s="109"/>
      <c r="G79" s="109"/>
      <c r="H79" s="109"/>
    </row>
    <row r="80" spans="1:8" ht="19.5" customHeight="1">
      <c r="A80" s="109"/>
      <c r="B80" s="161" t="s">
        <v>35</v>
      </c>
      <c r="D80" s="160"/>
      <c r="E80" s="109"/>
      <c r="F80" s="109"/>
      <c r="G80" s="109"/>
      <c r="H80" s="109"/>
    </row>
    <row r="81" spans="1:8" ht="19.5" customHeight="1">
      <c r="A81" s="109"/>
      <c r="B81" s="161" t="s">
        <v>43</v>
      </c>
      <c r="D81" s="160"/>
      <c r="E81" s="109"/>
      <c r="F81" s="109"/>
      <c r="G81" s="109"/>
      <c r="H81" s="109"/>
    </row>
    <row r="82" spans="1:8" ht="19.5" customHeight="1">
      <c r="A82" s="109"/>
      <c r="B82" s="161" t="s">
        <v>130</v>
      </c>
      <c r="D82" s="160"/>
      <c r="E82" s="109"/>
      <c r="F82" s="109"/>
      <c r="G82" s="109"/>
      <c r="H82" s="109"/>
    </row>
    <row r="83" spans="1:8" ht="19.5" customHeight="1">
      <c r="A83" s="109"/>
      <c r="B83" s="162"/>
      <c r="D83" s="160"/>
      <c r="E83" s="109"/>
      <c r="F83" s="109"/>
      <c r="G83" s="109"/>
      <c r="H83" s="109"/>
    </row>
    <row r="84" spans="1:8" ht="19.5" customHeight="1">
      <c r="A84" s="109"/>
      <c r="B84" s="163" t="s">
        <v>131</v>
      </c>
      <c r="D84" s="160"/>
      <c r="E84" s="109"/>
      <c r="F84" s="109"/>
      <c r="G84" s="109"/>
      <c r="H84" s="109"/>
    </row>
    <row r="85" spans="1:8" ht="19.5" customHeight="1">
      <c r="A85" s="109"/>
      <c r="B85" s="161" t="s">
        <v>36</v>
      </c>
      <c r="D85" s="160"/>
      <c r="E85" s="109"/>
      <c r="F85" s="109"/>
      <c r="G85" s="109"/>
      <c r="H85" s="109"/>
    </row>
    <row r="86" spans="1:8" ht="19.5" customHeight="1">
      <c r="A86" s="109"/>
      <c r="B86" s="161" t="s">
        <v>37</v>
      </c>
      <c r="D86" s="160"/>
      <c r="E86" s="109"/>
      <c r="F86" s="109"/>
      <c r="G86" s="109"/>
      <c r="H86" s="109"/>
    </row>
    <row r="87" spans="1:8" ht="19.5" customHeight="1">
      <c r="A87" s="109"/>
      <c r="B87" s="161" t="s">
        <v>38</v>
      </c>
      <c r="D87" s="160"/>
      <c r="E87" s="109"/>
      <c r="F87" s="109"/>
      <c r="G87" s="109"/>
      <c r="H87" s="109"/>
    </row>
    <row r="88" spans="1:8" ht="19.5" customHeight="1">
      <c r="A88" s="109"/>
      <c r="B88" s="161" t="s">
        <v>39</v>
      </c>
      <c r="D88" s="160"/>
      <c r="E88" s="109"/>
      <c r="F88" s="109"/>
      <c r="G88" s="109"/>
      <c r="H88" s="109"/>
    </row>
    <row r="89" spans="1:8" ht="19.5" customHeight="1">
      <c r="A89" s="109"/>
      <c r="B89" s="161" t="s">
        <v>40</v>
      </c>
      <c r="D89" s="160"/>
      <c r="E89" s="109"/>
      <c r="F89" s="109"/>
      <c r="G89" s="109"/>
      <c r="H89" s="109"/>
    </row>
    <row r="90" spans="1:8" ht="19.5" customHeight="1">
      <c r="A90" s="109"/>
      <c r="B90" s="162"/>
      <c r="D90" s="160"/>
      <c r="E90" s="109"/>
      <c r="F90" s="109"/>
      <c r="G90" s="109"/>
      <c r="H90" s="109"/>
    </row>
    <row r="91" spans="1:8" ht="19.5" customHeight="1">
      <c r="A91" s="109"/>
      <c r="B91" s="163" t="s">
        <v>139</v>
      </c>
      <c r="D91" s="160"/>
      <c r="E91" s="109"/>
      <c r="F91" s="109"/>
      <c r="G91" s="109"/>
      <c r="H91" s="109"/>
    </row>
    <row r="92" spans="1:8" ht="19.5" customHeight="1">
      <c r="A92" s="109"/>
      <c r="B92" s="161" t="s">
        <v>30</v>
      </c>
      <c r="D92" s="160"/>
      <c r="E92" s="109"/>
      <c r="F92" s="109"/>
      <c r="G92" s="109"/>
      <c r="H92" s="109"/>
    </row>
    <row r="93" spans="1:8" ht="19.5" customHeight="1">
      <c r="A93" s="109"/>
      <c r="B93" s="161" t="s">
        <v>31</v>
      </c>
      <c r="D93" s="160"/>
      <c r="E93" s="109"/>
      <c r="F93" s="109"/>
      <c r="G93" s="109"/>
      <c r="H93" s="109"/>
    </row>
    <row r="94" spans="1:8" ht="19.5" customHeight="1">
      <c r="A94" s="109"/>
      <c r="B94" s="161" t="s">
        <v>32</v>
      </c>
      <c r="D94" s="160"/>
      <c r="E94" s="109"/>
      <c r="F94" s="109"/>
      <c r="G94" s="109"/>
      <c r="H94" s="109"/>
    </row>
    <row r="95" spans="1:8" ht="19.5" customHeight="1">
      <c r="A95" s="109"/>
      <c r="B95" s="161" t="s">
        <v>33</v>
      </c>
      <c r="D95" s="160"/>
      <c r="E95" s="109"/>
      <c r="F95" s="109"/>
      <c r="G95" s="109"/>
      <c r="H95" s="109"/>
    </row>
    <row r="96" spans="1:8" ht="19.5" customHeight="1">
      <c r="A96" s="109"/>
      <c r="B96" s="161" t="s">
        <v>34</v>
      </c>
      <c r="D96" s="160"/>
      <c r="E96" s="109"/>
      <c r="F96" s="109"/>
      <c r="G96" s="109"/>
      <c r="H96" s="109"/>
    </row>
    <row r="97" spans="1:8" ht="19.5" customHeight="1">
      <c r="A97" s="109"/>
      <c r="B97" s="162"/>
      <c r="D97" s="160"/>
      <c r="E97" s="109"/>
      <c r="F97" s="109"/>
      <c r="G97" s="109"/>
      <c r="H97" s="109"/>
    </row>
    <row r="98" spans="1:8" ht="19.5" customHeight="1">
      <c r="A98" s="109"/>
      <c r="B98" s="163" t="s">
        <v>132</v>
      </c>
      <c r="D98" s="160"/>
      <c r="E98" s="109"/>
      <c r="F98" s="109"/>
      <c r="G98" s="109"/>
      <c r="H98" s="109"/>
    </row>
    <row r="99" spans="1:8" ht="19.5" customHeight="1">
      <c r="A99" s="109"/>
      <c r="B99" s="161" t="s">
        <v>133</v>
      </c>
      <c r="D99" s="160"/>
      <c r="E99" s="109"/>
      <c r="F99" s="109"/>
      <c r="G99" s="109"/>
      <c r="H99" s="109"/>
    </row>
    <row r="100" spans="1:8" ht="19.5" customHeight="1">
      <c r="A100" s="109"/>
      <c r="B100" s="161" t="s">
        <v>41</v>
      </c>
      <c r="D100" s="160"/>
      <c r="E100" s="109"/>
      <c r="F100" s="109"/>
      <c r="G100" s="109"/>
      <c r="H100" s="109"/>
    </row>
    <row r="101" spans="1:8" ht="19.5" customHeight="1">
      <c r="A101" s="109"/>
      <c r="B101" s="161" t="s">
        <v>42</v>
      </c>
      <c r="D101" s="160"/>
      <c r="E101" s="109"/>
      <c r="F101" s="109"/>
      <c r="G101" s="109"/>
      <c r="H101" s="109"/>
    </row>
    <row r="102" spans="1:8" ht="19.5" customHeight="1">
      <c r="A102" s="109"/>
      <c r="B102" s="161" t="s">
        <v>134</v>
      </c>
      <c r="D102" s="160"/>
      <c r="E102" s="109"/>
      <c r="F102" s="109"/>
      <c r="G102" s="109"/>
      <c r="H102" s="109"/>
    </row>
    <row r="103" spans="1:8" ht="19.5" customHeight="1">
      <c r="A103" s="109"/>
      <c r="B103" s="162"/>
      <c r="D103" s="160"/>
      <c r="E103" s="109"/>
      <c r="F103" s="109"/>
      <c r="G103" s="109"/>
      <c r="H103" s="109"/>
    </row>
    <row r="104" spans="1:8" ht="19.5" customHeight="1">
      <c r="A104" s="109"/>
      <c r="B104" s="163" t="s">
        <v>135</v>
      </c>
      <c r="D104" s="160"/>
      <c r="E104" s="109"/>
      <c r="F104" s="109"/>
      <c r="G104" s="109"/>
      <c r="H104" s="109"/>
    </row>
    <row r="105" spans="1:8" ht="19.5" customHeight="1">
      <c r="A105" s="109"/>
      <c r="B105" s="161" t="s">
        <v>52</v>
      </c>
      <c r="D105" s="160"/>
      <c r="E105" s="109"/>
      <c r="F105" s="109"/>
      <c r="G105" s="109"/>
      <c r="H105" s="109"/>
    </row>
    <row r="106" spans="1:8" ht="19.5" customHeight="1">
      <c r="A106" s="109"/>
      <c r="B106" s="161" t="s">
        <v>53</v>
      </c>
      <c r="D106" s="160"/>
      <c r="E106" s="109"/>
      <c r="F106" s="109"/>
      <c r="G106" s="109"/>
      <c r="H106" s="109"/>
    </row>
    <row r="107" spans="1:8" ht="19.5" customHeight="1">
      <c r="A107" s="109"/>
      <c r="B107" s="162"/>
      <c r="D107" s="160"/>
      <c r="E107" s="109"/>
      <c r="F107" s="109"/>
      <c r="G107" s="109"/>
      <c r="H107" s="109"/>
    </row>
    <row r="108" spans="1:8" ht="19.5" customHeight="1">
      <c r="A108" s="109"/>
      <c r="B108" s="163" t="s">
        <v>136</v>
      </c>
      <c r="D108" s="160"/>
      <c r="E108" s="109"/>
      <c r="F108" s="109"/>
      <c r="G108" s="109"/>
      <c r="H108" s="109"/>
    </row>
    <row r="109" spans="1:8" ht="19.5" customHeight="1">
      <c r="A109" s="109"/>
      <c r="B109" s="161" t="s">
        <v>28</v>
      </c>
      <c r="D109" s="160"/>
      <c r="E109" s="109"/>
      <c r="F109" s="109"/>
      <c r="G109" s="109"/>
      <c r="H109" s="109"/>
    </row>
    <row r="110" spans="1:8" ht="19.5" customHeight="1">
      <c r="A110" s="109"/>
      <c r="B110" s="161" t="s">
        <v>29</v>
      </c>
      <c r="D110" s="160"/>
      <c r="E110" s="109"/>
      <c r="F110" s="109"/>
      <c r="G110" s="109"/>
      <c r="H110" s="109"/>
    </row>
    <row r="111" spans="1:8" ht="19.5" customHeight="1">
      <c r="A111" s="109"/>
      <c r="B111" s="161" t="s">
        <v>137</v>
      </c>
      <c r="D111" s="160"/>
      <c r="E111" s="109"/>
      <c r="F111" s="109"/>
      <c r="G111" s="109"/>
      <c r="H111" s="109"/>
    </row>
    <row r="112" spans="1:8" ht="19.5" customHeight="1">
      <c r="A112" s="109"/>
      <c r="B112" s="161" t="s">
        <v>138</v>
      </c>
      <c r="D112" s="160"/>
      <c r="E112" s="109"/>
      <c r="F112" s="109"/>
      <c r="G112" s="109"/>
      <c r="H112" s="109"/>
    </row>
    <row r="113" spans="1:8" ht="19.5" customHeight="1">
      <c r="A113" s="109"/>
      <c r="B113" s="162"/>
      <c r="D113" s="160"/>
      <c r="E113" s="109"/>
      <c r="F113" s="109"/>
      <c r="G113" s="109"/>
      <c r="H113" s="109"/>
    </row>
    <row r="114" spans="1:8" ht="19.5" customHeight="1">
      <c r="A114" s="109"/>
      <c r="B114" s="163" t="s">
        <v>112</v>
      </c>
      <c r="D114" s="160"/>
      <c r="E114" s="109"/>
      <c r="F114" s="109"/>
      <c r="G114" s="109"/>
      <c r="H114" s="109"/>
    </row>
    <row r="115" spans="1:8" ht="19.5" customHeight="1">
      <c r="A115" s="109"/>
      <c r="B115" s="161" t="s">
        <v>49</v>
      </c>
      <c r="D115" s="160"/>
      <c r="E115" s="109"/>
      <c r="F115" s="109"/>
      <c r="G115" s="109"/>
      <c r="H115" s="109"/>
    </row>
    <row r="116" spans="1:8" ht="19.5" customHeight="1">
      <c r="A116" s="109"/>
      <c r="B116" s="161" t="s">
        <v>10</v>
      </c>
      <c r="D116" s="160"/>
      <c r="E116" s="109"/>
      <c r="F116" s="109"/>
      <c r="G116" s="109"/>
      <c r="H116" s="109"/>
    </row>
    <row r="117" spans="1:8" ht="19.5" customHeight="1">
      <c r="A117" s="109"/>
      <c r="B117" s="161" t="s">
        <v>11</v>
      </c>
      <c r="D117" s="160"/>
      <c r="E117" s="109"/>
      <c r="F117" s="109"/>
      <c r="G117" s="109"/>
      <c r="H117" s="109"/>
    </row>
    <row r="118" spans="1:8" ht="19.5" customHeight="1">
      <c r="A118" s="109"/>
      <c r="B118" s="161" t="s">
        <v>12</v>
      </c>
      <c r="D118" s="160"/>
      <c r="E118" s="109"/>
      <c r="F118" s="109"/>
      <c r="G118" s="109"/>
      <c r="H118" s="109"/>
    </row>
    <row r="119" spans="1:8" ht="19.5" customHeight="1">
      <c r="A119" s="109"/>
      <c r="B119" s="162"/>
      <c r="D119" s="160"/>
      <c r="E119" s="109"/>
      <c r="F119" s="109"/>
      <c r="G119" s="109"/>
      <c r="H119" s="109"/>
    </row>
    <row r="120" spans="1:8" ht="19.5" customHeight="1">
      <c r="A120" s="109"/>
      <c r="B120" s="163" t="s">
        <v>148</v>
      </c>
      <c r="D120" s="160"/>
      <c r="E120" s="109"/>
      <c r="F120" s="109"/>
      <c r="G120" s="109"/>
      <c r="H120" s="109"/>
    </row>
    <row r="121" spans="1:8" ht="19.5" customHeight="1">
      <c r="A121" s="109"/>
      <c r="B121" s="161" t="s">
        <v>149</v>
      </c>
      <c r="D121" s="160"/>
      <c r="E121" s="109"/>
      <c r="F121" s="109"/>
      <c r="G121" s="109"/>
      <c r="H121" s="109"/>
    </row>
    <row r="122" spans="1:8" ht="19.5" customHeight="1">
      <c r="A122" s="109"/>
      <c r="B122" s="161" t="s">
        <v>150</v>
      </c>
      <c r="D122" s="160"/>
      <c r="E122" s="109"/>
      <c r="F122" s="109"/>
      <c r="G122" s="109"/>
      <c r="H122" s="109"/>
    </row>
    <row r="123" spans="1:8" ht="19.5" customHeight="1">
      <c r="A123" s="109"/>
      <c r="B123" s="161" t="s">
        <v>151</v>
      </c>
      <c r="D123" s="160"/>
      <c r="E123" s="109"/>
      <c r="F123" s="109"/>
      <c r="G123" s="109"/>
      <c r="H123" s="109"/>
    </row>
    <row r="124" spans="1:8" ht="19.5" customHeight="1">
      <c r="A124" s="109"/>
      <c r="B124" s="161" t="s">
        <v>152</v>
      </c>
      <c r="D124" s="160"/>
      <c r="E124" s="109"/>
      <c r="F124" s="109"/>
      <c r="G124" s="109"/>
      <c r="H124" s="109"/>
    </row>
    <row r="125" spans="1:8" ht="19.5" customHeight="1">
      <c r="A125" s="109"/>
      <c r="B125" s="161" t="s">
        <v>153</v>
      </c>
      <c r="D125" s="160"/>
      <c r="E125" s="109"/>
      <c r="F125" s="109"/>
      <c r="G125" s="109"/>
      <c r="H125" s="109"/>
    </row>
    <row r="126" spans="1:8" ht="19.5" customHeight="1">
      <c r="A126" s="109"/>
      <c r="B126" s="161"/>
      <c r="D126" s="160"/>
      <c r="E126" s="109"/>
      <c r="F126" s="109"/>
      <c r="G126" s="109"/>
      <c r="H126" s="109"/>
    </row>
    <row r="127" spans="1:8" ht="19.5" customHeight="1">
      <c r="A127" s="109"/>
      <c r="B127" s="163" t="s">
        <v>147</v>
      </c>
      <c r="D127" s="160"/>
      <c r="E127" s="109"/>
      <c r="F127" s="109"/>
      <c r="G127" s="109"/>
      <c r="H127" s="109"/>
    </row>
    <row r="128" spans="1:8" ht="19.5" customHeight="1">
      <c r="A128" s="109"/>
      <c r="B128" s="161" t="s">
        <v>47</v>
      </c>
      <c r="D128" s="160"/>
      <c r="E128" s="109"/>
      <c r="F128" s="109"/>
      <c r="G128" s="109"/>
      <c r="H128" s="109"/>
    </row>
    <row r="129" spans="1:8" ht="19.5" customHeight="1">
      <c r="A129" s="109"/>
      <c r="B129" s="161" t="s">
        <v>46</v>
      </c>
      <c r="D129" s="160"/>
      <c r="E129" s="109"/>
      <c r="F129" s="109"/>
      <c r="G129" s="109"/>
      <c r="H129" s="109"/>
    </row>
    <row r="130" spans="1:8" ht="19.5" customHeight="1">
      <c r="A130" s="109"/>
      <c r="B130" s="162"/>
      <c r="D130" s="160"/>
      <c r="E130" s="109"/>
      <c r="F130" s="109"/>
      <c r="G130" s="109"/>
      <c r="H130" s="109"/>
    </row>
    <row r="131" spans="1:8" ht="19.5" customHeight="1">
      <c r="A131" s="109"/>
      <c r="B131" s="161"/>
      <c r="D131" s="160"/>
      <c r="E131" s="109"/>
      <c r="F131" s="109"/>
      <c r="G131" s="109"/>
      <c r="H131" s="109"/>
    </row>
    <row r="132" spans="1:8" ht="19.5" customHeight="1">
      <c r="A132" s="109"/>
      <c r="B132" s="162"/>
      <c r="D132" s="160"/>
      <c r="E132" s="109"/>
      <c r="F132" s="109"/>
      <c r="G132" s="109"/>
      <c r="H132" s="109"/>
    </row>
    <row r="133" spans="1:8" ht="19.5" customHeight="1" thickBot="1">
      <c r="A133" s="109"/>
      <c r="B133" s="165"/>
      <c r="C133" s="155"/>
      <c r="D133" s="166"/>
      <c r="E133" s="109"/>
      <c r="F133" s="109"/>
      <c r="G133" s="109"/>
      <c r="H133" s="109"/>
    </row>
    <row r="134" ht="19.5" customHeight="1" thickTop="1"/>
  </sheetData>
  <sheetProtection/>
  <mergeCells count="2">
    <mergeCell ref="B4:D5"/>
    <mergeCell ref="B1:D3"/>
  </mergeCells>
  <printOptions/>
  <pageMargins left="0.787401575" right="0.787401575" top="0.984251969" bottom="0.984251969" header="0.4921259845" footer="0.492125984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4:H18"/>
  <sheetViews>
    <sheetView zoomScalePageLayoutView="0" workbookViewId="0" topLeftCell="A1">
      <pane ySplit="6" topLeftCell="A13" activePane="bottomLeft" state="frozen"/>
      <selection pane="topLeft" activeCell="C25" sqref="C25"/>
      <selection pane="bottomLeft" activeCell="C25" sqref="C25"/>
    </sheetView>
  </sheetViews>
  <sheetFormatPr defaultColWidth="11.421875" defaultRowHeight="19.5" customHeight="1"/>
  <cols>
    <col min="1" max="1" width="38.57421875" style="102" customWidth="1"/>
    <col min="2" max="2" width="65.8515625" style="102" customWidth="1"/>
    <col min="3" max="3" width="6.8515625" style="102" customWidth="1"/>
    <col min="4" max="4" width="17.57421875" style="102" customWidth="1"/>
    <col min="5" max="16384" width="11.421875" style="102" customWidth="1"/>
  </cols>
  <sheetData>
    <row r="1" s="109" customFormat="1" ht="19.5" customHeight="1"/>
    <row r="2" s="109" customFormat="1" ht="19.5" customHeight="1"/>
    <row r="3" s="109" customFormat="1" ht="19.5" customHeight="1"/>
    <row r="4" spans="1:4" s="109" customFormat="1" ht="19.5" customHeight="1">
      <c r="A4" s="110" t="s">
        <v>140</v>
      </c>
      <c r="B4" s="297" t="s">
        <v>165</v>
      </c>
      <c r="C4" s="298"/>
      <c r="D4" s="299"/>
    </row>
    <row r="5" spans="1:4" s="109" customFormat="1" ht="19.5" customHeight="1">
      <c r="A5" s="111"/>
      <c r="B5" s="300"/>
      <c r="C5" s="301"/>
      <c r="D5" s="302"/>
    </row>
    <row r="6" spans="1:4" s="109" customFormat="1" ht="19.5" customHeight="1">
      <c r="A6" s="112"/>
      <c r="B6" s="303"/>
      <c r="C6" s="304"/>
      <c r="D6" s="305"/>
    </row>
    <row r="7" spans="1:8" ht="19.5" customHeight="1">
      <c r="A7" s="109"/>
      <c r="B7" s="306" t="s">
        <v>177</v>
      </c>
      <c r="C7" s="307"/>
      <c r="D7" s="308"/>
      <c r="E7" s="109"/>
      <c r="F7" s="109"/>
      <c r="G7" s="109"/>
      <c r="H7" s="109"/>
    </row>
    <row r="8" spans="1:8" ht="19.5" customHeight="1">
      <c r="A8" s="109"/>
      <c r="B8" s="306"/>
      <c r="C8" s="307"/>
      <c r="D8" s="308"/>
      <c r="E8" s="109"/>
      <c r="F8" s="109"/>
      <c r="G8" s="109"/>
      <c r="H8" s="109"/>
    </row>
    <row r="9" spans="1:8" ht="19.5" customHeight="1">
      <c r="A9" s="109"/>
      <c r="B9" s="143" t="s">
        <v>175</v>
      </c>
      <c r="C9" s="143" t="s">
        <v>176</v>
      </c>
      <c r="D9" s="138"/>
      <c r="E9" s="109"/>
      <c r="F9" s="109"/>
      <c r="G9" s="109"/>
      <c r="H9" s="109"/>
    </row>
    <row r="10" spans="1:8" ht="19.5" customHeight="1">
      <c r="A10" s="109"/>
      <c r="B10" s="107"/>
      <c r="C10" s="107"/>
      <c r="D10" s="104"/>
      <c r="E10" s="109"/>
      <c r="F10" s="109"/>
      <c r="G10" s="109"/>
      <c r="H10" s="109"/>
    </row>
    <row r="11" spans="1:8" ht="19.5" customHeight="1">
      <c r="A11" s="109"/>
      <c r="B11" s="139" t="s">
        <v>166</v>
      </c>
      <c r="C11" s="140">
        <v>1</v>
      </c>
      <c r="D11" s="104"/>
      <c r="E11" s="109"/>
      <c r="F11" s="109"/>
      <c r="G11" s="109"/>
      <c r="H11" s="109"/>
    </row>
    <row r="12" spans="1:8" ht="19.5" customHeight="1">
      <c r="A12" s="109"/>
      <c r="B12" s="117" t="s">
        <v>171</v>
      </c>
      <c r="C12" s="107">
        <v>2</v>
      </c>
      <c r="D12" s="104"/>
      <c r="E12" s="109"/>
      <c r="F12" s="109"/>
      <c r="G12" s="109"/>
      <c r="H12" s="109"/>
    </row>
    <row r="13" spans="1:8" ht="19.5" customHeight="1">
      <c r="A13" s="109"/>
      <c r="B13" s="117" t="s">
        <v>172</v>
      </c>
      <c r="C13" s="107">
        <v>2</v>
      </c>
      <c r="D13" s="104"/>
      <c r="E13" s="109"/>
      <c r="F13" s="109"/>
      <c r="G13" s="109"/>
      <c r="H13" s="109"/>
    </row>
    <row r="14" spans="1:8" ht="19.5" customHeight="1">
      <c r="A14" s="109"/>
      <c r="B14" s="117" t="s">
        <v>170</v>
      </c>
      <c r="C14" s="107">
        <v>3</v>
      </c>
      <c r="D14" s="104"/>
      <c r="E14" s="109"/>
      <c r="F14" s="109"/>
      <c r="G14" s="109"/>
      <c r="H14" s="109"/>
    </row>
    <row r="15" spans="1:8" ht="19.5" customHeight="1">
      <c r="A15" s="109"/>
      <c r="B15" s="117" t="s">
        <v>169</v>
      </c>
      <c r="C15" s="107">
        <v>3</v>
      </c>
      <c r="D15" s="104"/>
      <c r="E15" s="109"/>
      <c r="F15" s="109"/>
      <c r="G15" s="109"/>
      <c r="H15" s="109"/>
    </row>
    <row r="16" spans="1:8" ht="19.5" customHeight="1">
      <c r="A16" s="109"/>
      <c r="B16" s="117" t="s">
        <v>168</v>
      </c>
      <c r="C16" s="107">
        <v>4</v>
      </c>
      <c r="D16" s="104"/>
      <c r="E16" s="109"/>
      <c r="F16" s="109"/>
      <c r="G16" s="109"/>
      <c r="H16" s="109"/>
    </row>
    <row r="17" spans="1:8" ht="19.5" customHeight="1">
      <c r="A17" s="109"/>
      <c r="B17" s="117" t="s">
        <v>167</v>
      </c>
      <c r="C17" s="107">
        <v>4</v>
      </c>
      <c r="D17" s="104"/>
      <c r="E17" s="109"/>
      <c r="F17" s="109"/>
      <c r="G17" s="109"/>
      <c r="H17" s="109"/>
    </row>
    <row r="18" spans="1:8" ht="19.5" customHeight="1">
      <c r="A18" s="109"/>
      <c r="B18" s="44"/>
      <c r="C18" s="141"/>
      <c r="D18" s="142"/>
      <c r="E18" s="109"/>
      <c r="F18" s="109"/>
      <c r="G18" s="109"/>
      <c r="H18" s="109"/>
    </row>
    <row r="19" s="109" customFormat="1" ht="19.5" customHeight="1"/>
    <row r="20" s="109" customFormat="1" ht="19.5" customHeight="1"/>
    <row r="21" s="109" customFormat="1" ht="19.5" customHeight="1"/>
    <row r="22" s="109" customFormat="1" ht="19.5" customHeight="1"/>
    <row r="23" s="109" customFormat="1" ht="19.5" customHeight="1"/>
    <row r="24" s="109" customFormat="1" ht="19.5" customHeight="1"/>
    <row r="25" s="109" customFormat="1" ht="19.5" customHeight="1"/>
    <row r="26" s="109" customFormat="1" ht="19.5" customHeight="1"/>
    <row r="27" s="109" customFormat="1" ht="19.5" customHeight="1"/>
    <row r="28" s="109" customFormat="1" ht="19.5" customHeight="1"/>
    <row r="29" s="109" customFormat="1" ht="19.5" customHeight="1"/>
    <row r="30" s="109" customFormat="1" ht="19.5" customHeight="1"/>
    <row r="31" s="109" customFormat="1" ht="19.5" customHeight="1"/>
    <row r="32" s="109" customFormat="1" ht="19.5" customHeight="1"/>
    <row r="33" s="109" customFormat="1" ht="19.5" customHeight="1"/>
    <row r="34" s="109" customFormat="1" ht="19.5" customHeight="1"/>
    <row r="35" s="109" customFormat="1" ht="19.5" customHeight="1"/>
    <row r="36" s="109" customFormat="1" ht="19.5" customHeight="1"/>
  </sheetData>
  <sheetProtection/>
  <mergeCells count="2">
    <mergeCell ref="B4:D6"/>
    <mergeCell ref="B7:D8"/>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B168"/>
  <sheetViews>
    <sheetView showZeros="0" zoomScale="85" zoomScaleNormal="85" zoomScalePageLayoutView="0" workbookViewId="0" topLeftCell="T1">
      <selection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13.42187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59" t="s">
        <v>180</v>
      </c>
      <c r="AI6" s="259"/>
      <c r="AJ6" s="152"/>
    </row>
    <row r="7" spans="1:36" s="32" customFormat="1" ht="15" customHeight="1">
      <c r="A7" s="31"/>
      <c r="B7" s="61"/>
      <c r="C7" s="57"/>
      <c r="G7" s="57"/>
      <c r="H7" s="57"/>
      <c r="I7" s="58"/>
      <c r="J7" s="59"/>
      <c r="K7" s="60"/>
      <c r="L7" s="250" t="s">
        <v>87</v>
      </c>
      <c r="M7" s="251"/>
      <c r="N7" s="251"/>
      <c r="O7" s="252"/>
      <c r="Q7" s="266" t="s">
        <v>107</v>
      </c>
      <c r="R7" s="267" t="s">
        <v>106</v>
      </c>
      <c r="S7" s="268"/>
      <c r="T7" s="268"/>
      <c r="U7" s="268"/>
      <c r="Z7" s="62"/>
      <c r="AA7" s="62"/>
      <c r="AB7" s="62"/>
      <c r="AC7" s="62"/>
      <c r="AD7" s="62"/>
      <c r="AE7" s="62"/>
      <c r="AF7" s="62"/>
      <c r="AG7" s="147"/>
      <c r="AH7" s="260"/>
      <c r="AI7" s="260"/>
      <c r="AJ7" s="153"/>
    </row>
    <row r="8" spans="1:54" s="26" customFormat="1" ht="15" customHeight="1">
      <c r="A8" s="31"/>
      <c r="B8" s="253" t="s">
        <v>187</v>
      </c>
      <c r="C8" s="253" t="s">
        <v>93</v>
      </c>
      <c r="D8" s="261" t="s">
        <v>48</v>
      </c>
      <c r="E8" s="253" t="s">
        <v>94</v>
      </c>
      <c r="F8" s="253" t="s">
        <v>95</v>
      </c>
      <c r="G8" s="255" t="s">
        <v>57</v>
      </c>
      <c r="H8" s="256"/>
      <c r="I8" s="263" t="s">
        <v>58</v>
      </c>
      <c r="J8" s="264"/>
      <c r="K8" s="265"/>
      <c r="L8" s="257" t="s">
        <v>84</v>
      </c>
      <c r="M8" s="257" t="s">
        <v>85</v>
      </c>
      <c r="N8" s="257" t="s">
        <v>97</v>
      </c>
      <c r="O8" s="257" t="s">
        <v>86</v>
      </c>
      <c r="P8" s="31"/>
      <c r="Q8" s="266"/>
      <c r="R8" s="268"/>
      <c r="S8" s="268"/>
      <c r="T8" s="268"/>
      <c r="U8" s="268"/>
      <c r="V8" s="31"/>
      <c r="W8" s="31"/>
      <c r="X8" s="31"/>
      <c r="Y8" s="31"/>
      <c r="Z8" s="62"/>
      <c r="AA8" s="62"/>
      <c r="AB8" s="62"/>
      <c r="AC8" s="62"/>
      <c r="AD8" s="62"/>
      <c r="AE8" s="62"/>
      <c r="AF8" s="32"/>
      <c r="AG8" s="32"/>
      <c r="AH8" s="248">
        <f>SUM(AH11:AH134)</f>
        <v>3</v>
      </c>
      <c r="AI8" s="248">
        <f>SUM(AI11:AI134)</f>
        <v>2</v>
      </c>
      <c r="AJ8" s="248">
        <f>SUM(AJ11:AJ134)</f>
        <v>1</v>
      </c>
      <c r="AK8" s="32"/>
      <c r="AL8" s="32"/>
      <c r="AM8" s="32"/>
      <c r="AN8" s="32"/>
      <c r="AO8" s="32"/>
      <c r="AP8" s="32"/>
      <c r="AQ8" s="32"/>
      <c r="AR8" s="32"/>
      <c r="AS8" s="32"/>
      <c r="AT8" s="32"/>
      <c r="AU8" s="32"/>
      <c r="AV8" s="32"/>
      <c r="AW8" s="32"/>
      <c r="AX8" s="32"/>
      <c r="AY8" s="32"/>
      <c r="AZ8" s="32"/>
      <c r="BA8" s="32"/>
      <c r="BB8" s="32"/>
    </row>
    <row r="9" spans="1:54" s="26" customFormat="1" ht="15" customHeight="1">
      <c r="A9" s="31"/>
      <c r="B9" s="254"/>
      <c r="C9" s="254"/>
      <c r="D9" s="262"/>
      <c r="E9" s="254"/>
      <c r="F9" s="254"/>
      <c r="G9" s="16" t="s">
        <v>54</v>
      </c>
      <c r="H9" s="17" t="s">
        <v>56</v>
      </c>
      <c r="I9" s="18">
        <v>1</v>
      </c>
      <c r="J9" s="18">
        <v>2</v>
      </c>
      <c r="K9" s="18">
        <v>3</v>
      </c>
      <c r="L9" s="258"/>
      <c r="M9" s="258"/>
      <c r="N9" s="258"/>
      <c r="O9" s="258"/>
      <c r="P9" s="31"/>
      <c r="Q9" s="266"/>
      <c r="R9" s="268"/>
      <c r="S9" s="268"/>
      <c r="T9" s="268"/>
      <c r="U9" s="268"/>
      <c r="V9" s="31"/>
      <c r="W9" s="31"/>
      <c r="X9" s="31"/>
      <c r="Y9" s="31"/>
      <c r="Z9" s="62"/>
      <c r="AA9" s="62"/>
      <c r="AB9" s="62"/>
      <c r="AC9" s="62"/>
      <c r="AD9" s="62"/>
      <c r="AE9" s="62"/>
      <c r="AF9" s="32"/>
      <c r="AG9" s="32"/>
      <c r="AH9" s="248"/>
      <c r="AI9" s="248"/>
      <c r="AJ9" s="248"/>
      <c r="AK9" s="32"/>
      <c r="AL9" s="32"/>
      <c r="AM9" s="32"/>
      <c r="AN9" s="32"/>
      <c r="AO9" s="32"/>
      <c r="AP9" s="32"/>
      <c r="AQ9" s="32"/>
      <c r="AR9" s="32"/>
      <c r="AS9" s="32"/>
      <c r="AT9" s="32"/>
      <c r="AU9" s="32"/>
      <c r="AV9" s="32"/>
      <c r="AW9" s="32"/>
      <c r="AX9" s="32"/>
      <c r="AY9" s="32"/>
      <c r="AZ9" s="32"/>
      <c r="BA9" s="32"/>
      <c r="BB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88</v>
      </c>
      <c r="C11" s="108" t="s">
        <v>5</v>
      </c>
      <c r="D11" s="114" t="s">
        <v>109</v>
      </c>
      <c r="E11" s="115" t="s">
        <v>100</v>
      </c>
      <c r="F11" s="117" t="s">
        <v>166</v>
      </c>
      <c r="G11" s="33">
        <v>2</v>
      </c>
      <c r="H11" s="33">
        <v>4</v>
      </c>
      <c r="I11" s="34">
        <f t="shared" si="0"/>
        <v>0</v>
      </c>
      <c r="J11" s="38">
        <f t="shared" si="1"/>
        <v>2</v>
      </c>
      <c r="K11" s="36">
        <f t="shared" si="2"/>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34">
        <f t="shared" si="0"/>
        <v>0</v>
      </c>
      <c r="J12" s="38">
        <f t="shared" si="1"/>
        <v>2</v>
      </c>
      <c r="K12" s="36">
        <f t="shared" si="2"/>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4</v>
      </c>
      <c r="I14" s="34">
        <f t="shared" si="0"/>
        <v>1</v>
      </c>
      <c r="J14" s="38">
        <f t="shared" si="1"/>
        <v>0</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16</v>
      </c>
      <c r="AH14" s="128">
        <f aca="true" t="shared" si="8" ref="AH14:AH77">IF(I14=1,1,0)</f>
        <v>1</v>
      </c>
      <c r="AI14" s="128">
        <f aca="true" t="shared" si="9" ref="AI14:AI77">IF(J14=2,1,0)</f>
        <v>0</v>
      </c>
      <c r="AJ14" s="128">
        <f aca="true" t="shared" si="10" ref="AJ14:AJ77">IF(K14=3,1,0)</f>
        <v>0</v>
      </c>
    </row>
    <row r="15" spans="1:36" s="32" customFormat="1" ht="30" customHeight="1">
      <c r="A15" s="31"/>
      <c r="B15" s="103"/>
      <c r="C15" s="108" t="s">
        <v>35</v>
      </c>
      <c r="D15" s="113" t="s">
        <v>125</v>
      </c>
      <c r="E15" s="107" t="s">
        <v>181</v>
      </c>
      <c r="F15" s="117" t="s">
        <v>168</v>
      </c>
      <c r="G15" s="107">
        <v>4</v>
      </c>
      <c r="H15" s="33">
        <v>1</v>
      </c>
      <c r="I15" s="34">
        <f t="shared" si="0"/>
        <v>0</v>
      </c>
      <c r="J15" s="38">
        <f t="shared" si="1"/>
        <v>0</v>
      </c>
      <c r="K15" s="36">
        <f t="shared" si="2"/>
        <v>3</v>
      </c>
      <c r="L15" s="46"/>
      <c r="M15" s="48"/>
      <c r="N15" s="53"/>
      <c r="O15" s="50"/>
      <c r="P15" s="31"/>
      <c r="Q15" s="94"/>
      <c r="R15" s="85">
        <f t="shared" si="4"/>
        <v>0</v>
      </c>
      <c r="S15" s="87">
        <f t="shared" si="5"/>
        <v>0</v>
      </c>
      <c r="T15" s="88">
        <f t="shared" si="6"/>
        <v>0</v>
      </c>
      <c r="U15" s="76">
        <f t="shared" si="7"/>
        <v>0</v>
      </c>
      <c r="V15" s="31"/>
      <c r="W15" s="31"/>
      <c r="X15" s="31"/>
      <c r="Y15" s="31"/>
      <c r="AG15" s="82">
        <f t="shared" si="3"/>
        <v>4</v>
      </c>
      <c r="AH15" s="128">
        <f t="shared" si="8"/>
        <v>0</v>
      </c>
      <c r="AI15" s="128">
        <f t="shared" si="9"/>
        <v>0</v>
      </c>
      <c r="AJ15" s="128">
        <f t="shared" si="10"/>
        <v>1</v>
      </c>
    </row>
    <row r="16" spans="1:36" s="32" customFormat="1" ht="30" customHeight="1">
      <c r="A16" s="31"/>
      <c r="B16" s="103"/>
      <c r="C16" s="108" t="s">
        <v>13</v>
      </c>
      <c r="D16" s="113" t="s">
        <v>113</v>
      </c>
      <c r="E16" s="107"/>
      <c r="F16" s="117" t="s">
        <v>168</v>
      </c>
      <c r="G16" s="107">
        <v>4</v>
      </c>
      <c r="H16" s="33">
        <v>4</v>
      </c>
      <c r="I16" s="34">
        <f t="shared" si="0"/>
        <v>1</v>
      </c>
      <c r="J16" s="38">
        <f t="shared" si="1"/>
        <v>0</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16</v>
      </c>
      <c r="AH16" s="128">
        <f t="shared" si="8"/>
        <v>1</v>
      </c>
      <c r="AI16" s="128">
        <f t="shared" si="9"/>
        <v>0</v>
      </c>
      <c r="AJ16" s="128">
        <f t="shared" si="10"/>
        <v>0</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
    <protectedRange password="BFB0" sqref="R10:U135" name="Plage1_1_1_1"/>
  </protectedRanges>
  <mergeCells count="20">
    <mergeCell ref="AJ8:AJ9"/>
    <mergeCell ref="B6:F6"/>
    <mergeCell ref="D8:D9"/>
    <mergeCell ref="L8:L9"/>
    <mergeCell ref="I8:K8"/>
    <mergeCell ref="B8:B9"/>
    <mergeCell ref="E8:E9"/>
    <mergeCell ref="F8:F9"/>
    <mergeCell ref="Q7:Q9"/>
    <mergeCell ref="R7:U9"/>
    <mergeCell ref="AH8:AH9"/>
    <mergeCell ref="B2:B4"/>
    <mergeCell ref="L7:O7"/>
    <mergeCell ref="C8:C9"/>
    <mergeCell ref="G8:H8"/>
    <mergeCell ref="M8:M9"/>
    <mergeCell ref="N8:N9"/>
    <mergeCell ref="O8:O9"/>
    <mergeCell ref="AH6:AI7"/>
    <mergeCell ref="AI8:AI9"/>
  </mergeCells>
  <printOptions horizontalCentered="1" verticalCentered="1"/>
  <pageMargins left="0" right="0" top="0" bottom="0" header="0" footer="0"/>
  <pageSetup fitToHeight="1" fitToWidth="1" horizontalDpi="600" verticalDpi="600" orientation="portrait" paperSize="8" scale="36" r:id="rId4"/>
  <drawing r:id="rId3"/>
  <legacyDrawing r:id="rId2"/>
</worksheet>
</file>

<file path=xl/worksheets/sheet3.xml><?xml version="1.0" encoding="utf-8"?>
<worksheet xmlns="http://schemas.openxmlformats.org/spreadsheetml/2006/main" xmlns:r="http://schemas.openxmlformats.org/officeDocument/2006/relationships">
  <dimension ref="A1:AP168"/>
  <sheetViews>
    <sheetView showZeros="0" zoomScale="85" zoomScaleNormal="85" zoomScalePageLayoutView="0" workbookViewId="0" topLeftCell="R1">
      <pane ySplit="9" topLeftCell="A10" activePane="bottomLeft" state="frozen"/>
      <selection pane="topLeft" activeCell="A1" sqref="A1"/>
      <selection pane="bottomLeft" activeCell="AH8" sqref="AH8:AH9"/>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13.42187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59" t="s">
        <v>180</v>
      </c>
      <c r="AI6" s="259"/>
      <c r="AJ6" s="152"/>
    </row>
    <row r="7" spans="1:36" s="32" customFormat="1" ht="15" customHeight="1">
      <c r="A7" s="31"/>
      <c r="B7" s="61"/>
      <c r="C7" s="57"/>
      <c r="G7" s="57"/>
      <c r="H7" s="57"/>
      <c r="I7" s="58"/>
      <c r="J7" s="59"/>
      <c r="K7" s="60"/>
      <c r="L7" s="269" t="s">
        <v>87</v>
      </c>
      <c r="M7" s="270"/>
      <c r="N7" s="270"/>
      <c r="O7" s="271"/>
      <c r="Q7" s="266" t="s">
        <v>107</v>
      </c>
      <c r="R7" s="267" t="s">
        <v>106</v>
      </c>
      <c r="S7" s="268"/>
      <c r="T7" s="268"/>
      <c r="U7" s="268"/>
      <c r="Z7" s="62"/>
      <c r="AA7" s="62"/>
      <c r="AB7" s="62"/>
      <c r="AC7" s="62"/>
      <c r="AD7" s="62"/>
      <c r="AE7" s="62"/>
      <c r="AF7" s="62"/>
      <c r="AG7" s="147"/>
      <c r="AH7" s="260"/>
      <c r="AI7" s="260"/>
      <c r="AJ7" s="153"/>
    </row>
    <row r="8" spans="1:42" s="26" customFormat="1" ht="15" customHeight="1">
      <c r="A8" s="31"/>
      <c r="B8" s="253" t="s">
        <v>187</v>
      </c>
      <c r="C8" s="253" t="s">
        <v>93</v>
      </c>
      <c r="D8" s="261" t="s">
        <v>48</v>
      </c>
      <c r="E8" s="253" t="s">
        <v>94</v>
      </c>
      <c r="F8" s="253" t="s">
        <v>95</v>
      </c>
      <c r="G8" s="255" t="s">
        <v>57</v>
      </c>
      <c r="H8" s="256"/>
      <c r="I8" s="263" t="s">
        <v>58</v>
      </c>
      <c r="J8" s="264"/>
      <c r="K8" s="265"/>
      <c r="L8" s="257" t="s">
        <v>84</v>
      </c>
      <c r="M8" s="257" t="s">
        <v>85</v>
      </c>
      <c r="N8" s="257" t="s">
        <v>97</v>
      </c>
      <c r="O8" s="257" t="s">
        <v>86</v>
      </c>
      <c r="P8" s="31"/>
      <c r="Q8" s="266"/>
      <c r="R8" s="268"/>
      <c r="S8" s="268"/>
      <c r="T8" s="268"/>
      <c r="U8" s="268"/>
      <c r="V8" s="31"/>
      <c r="W8" s="31"/>
      <c r="X8" s="31"/>
      <c r="Y8" s="31"/>
      <c r="Z8" s="62"/>
      <c r="AA8" s="62"/>
      <c r="AB8" s="62"/>
      <c r="AC8" s="62"/>
      <c r="AD8" s="62"/>
      <c r="AE8" s="62"/>
      <c r="AF8" s="32"/>
      <c r="AG8" s="32"/>
      <c r="AH8" s="248">
        <f>SUM(AH11:AH134)</f>
        <v>1</v>
      </c>
      <c r="AI8" s="248">
        <f>SUM(AI11:AI134)</f>
        <v>4</v>
      </c>
      <c r="AJ8" s="248">
        <f>SUM(AJ11:AJ134)</f>
        <v>1</v>
      </c>
      <c r="AK8" s="32"/>
      <c r="AL8" s="32"/>
      <c r="AM8" s="32"/>
      <c r="AN8" s="32"/>
      <c r="AO8" s="32"/>
      <c r="AP8" s="32"/>
    </row>
    <row r="9" spans="1:42" s="26" customFormat="1" ht="15" customHeight="1">
      <c r="A9" s="31"/>
      <c r="B9" s="254"/>
      <c r="C9" s="254"/>
      <c r="D9" s="262"/>
      <c r="E9" s="254"/>
      <c r="F9" s="254"/>
      <c r="G9" s="16" t="s">
        <v>54</v>
      </c>
      <c r="H9" s="17" t="s">
        <v>56</v>
      </c>
      <c r="I9" s="18">
        <v>1</v>
      </c>
      <c r="J9" s="18">
        <v>2</v>
      </c>
      <c r="K9" s="18">
        <v>3</v>
      </c>
      <c r="L9" s="258"/>
      <c r="M9" s="258"/>
      <c r="N9" s="258"/>
      <c r="O9" s="258"/>
      <c r="P9" s="31"/>
      <c r="Q9" s="266"/>
      <c r="R9" s="268"/>
      <c r="S9" s="268"/>
      <c r="T9" s="268"/>
      <c r="U9" s="268"/>
      <c r="V9" s="31"/>
      <c r="W9" s="31"/>
      <c r="X9" s="31"/>
      <c r="Y9" s="31"/>
      <c r="Z9" s="62"/>
      <c r="AA9" s="62"/>
      <c r="AB9" s="62"/>
      <c r="AC9" s="62"/>
      <c r="AD9" s="62"/>
      <c r="AE9" s="62"/>
      <c r="AF9" s="32"/>
      <c r="AG9" s="32"/>
      <c r="AH9" s="248"/>
      <c r="AI9" s="248"/>
      <c r="AJ9" s="248"/>
      <c r="AK9" s="32"/>
      <c r="AL9" s="32"/>
      <c r="AM9" s="32"/>
      <c r="AN9" s="32"/>
      <c r="AO9" s="32"/>
      <c r="AP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186</v>
      </c>
      <c r="C11" s="107" t="s">
        <v>92</v>
      </c>
      <c r="D11" s="114" t="s">
        <v>109</v>
      </c>
      <c r="E11" s="115" t="s">
        <v>100</v>
      </c>
      <c r="F11" s="117" t="s">
        <v>166</v>
      </c>
      <c r="G11" s="33">
        <v>2</v>
      </c>
      <c r="H11" s="33">
        <v>4</v>
      </c>
      <c r="I11" s="34">
        <f>IF(((AG11&gt;8)*AND(AG11&lt;=16)),1,0)</f>
        <v>0</v>
      </c>
      <c r="J11" s="38">
        <f>IF(((AG11&gt;4)*AND(AG11&lt;=8)),2,0)</f>
        <v>2</v>
      </c>
      <c r="K11" s="36">
        <f>IF(((AG11&gt;=1)*AND(AG11&lt;=4)),3,0)</f>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34">
        <f>IF(((AG12&gt;8)*AND(AG12&lt;=16)),1,0)</f>
        <v>0</v>
      </c>
      <c r="J12" s="38">
        <f>IF(((AG12&gt;4)*AND(AG12&lt;=8)),2,0)</f>
        <v>2</v>
      </c>
      <c r="K12" s="36">
        <f>IF(((AG12&gt;=1)*AND(AG12&lt;=4)),3,0)</f>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1</v>
      </c>
      <c r="I14" s="34">
        <f t="shared" si="0"/>
        <v>0</v>
      </c>
      <c r="J14" s="38">
        <f t="shared" si="1"/>
        <v>0</v>
      </c>
      <c r="K14" s="36">
        <f t="shared" si="2"/>
        <v>3</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4</v>
      </c>
      <c r="AH14" s="128">
        <f aca="true" t="shared" si="8" ref="AH14:AH77">IF(I14=1,1,0)</f>
        <v>0</v>
      </c>
      <c r="AI14" s="128">
        <f aca="true" t="shared" si="9" ref="AI14:AI77">IF(J14=2,1,0)</f>
        <v>0</v>
      </c>
      <c r="AJ14" s="128">
        <f aca="true" t="shared" si="10" ref="AJ14:AJ77">IF(K14=3,1,0)</f>
        <v>1</v>
      </c>
    </row>
    <row r="15" spans="1:36" s="32" customFormat="1" ht="30" customHeight="1">
      <c r="A15" s="31"/>
      <c r="B15" s="103"/>
      <c r="C15" s="108" t="s">
        <v>128</v>
      </c>
      <c r="D15" s="113" t="s">
        <v>125</v>
      </c>
      <c r="E15" s="107" t="s">
        <v>181</v>
      </c>
      <c r="F15" s="117" t="s">
        <v>168</v>
      </c>
      <c r="G15" s="107">
        <v>4</v>
      </c>
      <c r="H15" s="33">
        <v>2</v>
      </c>
      <c r="I15" s="34">
        <f t="shared" si="0"/>
        <v>0</v>
      </c>
      <c r="J15" s="38">
        <f t="shared" si="1"/>
        <v>2</v>
      </c>
      <c r="K15" s="36">
        <f t="shared" si="2"/>
        <v>0</v>
      </c>
      <c r="L15" s="46"/>
      <c r="M15" s="48"/>
      <c r="N15" s="53"/>
      <c r="O15" s="50"/>
      <c r="P15" s="31"/>
      <c r="Q15" s="94"/>
      <c r="R15" s="85">
        <f t="shared" si="4"/>
        <v>0</v>
      </c>
      <c r="S15" s="87">
        <f t="shared" si="5"/>
        <v>0</v>
      </c>
      <c r="T15" s="88">
        <f t="shared" si="6"/>
        <v>0</v>
      </c>
      <c r="U15" s="76">
        <f t="shared" si="7"/>
        <v>0</v>
      </c>
      <c r="V15" s="31"/>
      <c r="W15" s="31"/>
      <c r="X15" s="31"/>
      <c r="Y15" s="31"/>
      <c r="AG15" s="82">
        <f t="shared" si="3"/>
        <v>8</v>
      </c>
      <c r="AH15" s="128">
        <f t="shared" si="8"/>
        <v>0</v>
      </c>
      <c r="AI15" s="128">
        <f t="shared" si="9"/>
        <v>1</v>
      </c>
      <c r="AJ15" s="128">
        <f t="shared" si="10"/>
        <v>0</v>
      </c>
    </row>
    <row r="16" spans="1:36" s="32" customFormat="1" ht="30" customHeight="1">
      <c r="A16" s="31"/>
      <c r="B16" s="103"/>
      <c r="C16" s="108" t="s">
        <v>114</v>
      </c>
      <c r="D16" s="113" t="s">
        <v>113</v>
      </c>
      <c r="E16" s="107"/>
      <c r="F16" s="117" t="s">
        <v>171</v>
      </c>
      <c r="G16" s="107">
        <v>2</v>
      </c>
      <c r="H16" s="33">
        <v>3</v>
      </c>
      <c r="I16" s="34">
        <f t="shared" si="0"/>
        <v>0</v>
      </c>
      <c r="J16" s="38">
        <f t="shared" si="1"/>
        <v>2</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6</v>
      </c>
      <c r="AH16" s="128">
        <f t="shared" si="8"/>
        <v>0</v>
      </c>
      <c r="AI16" s="128">
        <f t="shared" si="9"/>
        <v>1</v>
      </c>
      <c r="AJ16" s="128">
        <f t="shared" si="10"/>
        <v>0</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
    <protectedRange password="BFB0" sqref="R10:U135" name="Plage1_1_1_1"/>
  </protectedRanges>
  <mergeCells count="20">
    <mergeCell ref="G8:H8"/>
    <mergeCell ref="AH8:AH9"/>
    <mergeCell ref="Q7:Q9"/>
    <mergeCell ref="R7:U9"/>
    <mergeCell ref="AH6:AI7"/>
    <mergeCell ref="AI8:AI9"/>
    <mergeCell ref="L8:L9"/>
    <mergeCell ref="M8:M9"/>
    <mergeCell ref="N8:N9"/>
    <mergeCell ref="O8:O9"/>
    <mergeCell ref="I8:K8"/>
    <mergeCell ref="AJ8:AJ9"/>
    <mergeCell ref="B2:B4"/>
    <mergeCell ref="B6:F6"/>
    <mergeCell ref="L7:O7"/>
    <mergeCell ref="B8:B9"/>
    <mergeCell ref="C8:C9"/>
    <mergeCell ref="D8:D9"/>
    <mergeCell ref="E8:E9"/>
    <mergeCell ref="F8:F9"/>
  </mergeCell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P168"/>
  <sheetViews>
    <sheetView showZeros="0" zoomScale="85" zoomScaleNormal="85" zoomScalePageLayoutView="0" workbookViewId="0" topLeftCell="A1">
      <selection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59" t="s">
        <v>180</v>
      </c>
      <c r="AI6" s="259"/>
      <c r="AJ6" s="152"/>
    </row>
    <row r="7" spans="1:36" s="32" customFormat="1" ht="15" customHeight="1">
      <c r="A7" s="31"/>
      <c r="B7" s="61"/>
      <c r="C7" s="57"/>
      <c r="G7" s="57"/>
      <c r="H7" s="57"/>
      <c r="I7" s="58"/>
      <c r="J7" s="59"/>
      <c r="K7" s="60"/>
      <c r="L7" s="250" t="s">
        <v>87</v>
      </c>
      <c r="M7" s="251"/>
      <c r="N7" s="251"/>
      <c r="O7" s="252"/>
      <c r="Q7" s="266" t="s">
        <v>107</v>
      </c>
      <c r="R7" s="267" t="s">
        <v>106</v>
      </c>
      <c r="S7" s="268"/>
      <c r="T7" s="268"/>
      <c r="U7" s="268"/>
      <c r="Z7" s="62"/>
      <c r="AA7" s="62"/>
      <c r="AB7" s="62"/>
      <c r="AC7" s="62"/>
      <c r="AD7" s="62"/>
      <c r="AE7" s="62"/>
      <c r="AF7" s="62"/>
      <c r="AG7" s="147"/>
      <c r="AH7" s="260"/>
      <c r="AI7" s="260"/>
      <c r="AJ7" s="153"/>
    </row>
    <row r="8" spans="1:42" s="26" customFormat="1" ht="15" customHeight="1">
      <c r="A8" s="31"/>
      <c r="B8" s="253" t="s">
        <v>187</v>
      </c>
      <c r="C8" s="253" t="s">
        <v>93</v>
      </c>
      <c r="D8" s="261" t="s">
        <v>48</v>
      </c>
      <c r="E8" s="253" t="s">
        <v>94</v>
      </c>
      <c r="F8" s="253" t="s">
        <v>95</v>
      </c>
      <c r="G8" s="255" t="s">
        <v>57</v>
      </c>
      <c r="H8" s="256"/>
      <c r="I8" s="263" t="s">
        <v>58</v>
      </c>
      <c r="J8" s="264"/>
      <c r="K8" s="265"/>
      <c r="L8" s="257" t="s">
        <v>84</v>
      </c>
      <c r="M8" s="257" t="s">
        <v>85</v>
      </c>
      <c r="N8" s="257" t="s">
        <v>97</v>
      </c>
      <c r="O8" s="257" t="s">
        <v>86</v>
      </c>
      <c r="P8" s="31"/>
      <c r="Q8" s="266"/>
      <c r="R8" s="268"/>
      <c r="S8" s="268"/>
      <c r="T8" s="268"/>
      <c r="U8" s="268"/>
      <c r="V8" s="31"/>
      <c r="W8" s="31"/>
      <c r="X8" s="31"/>
      <c r="Y8" s="31"/>
      <c r="Z8" s="62"/>
      <c r="AA8" s="62"/>
      <c r="AB8" s="62"/>
      <c r="AC8" s="62"/>
      <c r="AD8" s="62"/>
      <c r="AE8" s="62"/>
      <c r="AF8" s="32"/>
      <c r="AG8" s="32"/>
      <c r="AH8" s="248">
        <f>SUM(AH11:AH134)</f>
        <v>1</v>
      </c>
      <c r="AI8" s="248">
        <f>SUM(AI11:AI134)</f>
        <v>3</v>
      </c>
      <c r="AJ8" s="248">
        <f>SUM(AJ11:AJ134)</f>
        <v>2</v>
      </c>
      <c r="AK8" s="32"/>
      <c r="AL8" s="32"/>
      <c r="AM8" s="32"/>
      <c r="AN8" s="32"/>
      <c r="AO8" s="32"/>
      <c r="AP8" s="32"/>
    </row>
    <row r="9" spans="1:42" s="26" customFormat="1" ht="15" customHeight="1">
      <c r="A9" s="31"/>
      <c r="B9" s="254"/>
      <c r="C9" s="254"/>
      <c r="D9" s="262"/>
      <c r="E9" s="254"/>
      <c r="F9" s="254"/>
      <c r="G9" s="16" t="s">
        <v>54</v>
      </c>
      <c r="H9" s="17" t="s">
        <v>56</v>
      </c>
      <c r="I9" s="18">
        <v>1</v>
      </c>
      <c r="J9" s="18">
        <v>2</v>
      </c>
      <c r="K9" s="18">
        <v>3</v>
      </c>
      <c r="L9" s="258"/>
      <c r="M9" s="258"/>
      <c r="N9" s="258"/>
      <c r="O9" s="258"/>
      <c r="P9" s="31"/>
      <c r="Q9" s="266"/>
      <c r="R9" s="268"/>
      <c r="S9" s="268"/>
      <c r="T9" s="268"/>
      <c r="U9" s="268"/>
      <c r="V9" s="31"/>
      <c r="W9" s="31"/>
      <c r="X9" s="31"/>
      <c r="Y9" s="31"/>
      <c r="Z9" s="62"/>
      <c r="AA9" s="62"/>
      <c r="AB9" s="62"/>
      <c r="AC9" s="62"/>
      <c r="AD9" s="62"/>
      <c r="AE9" s="62"/>
      <c r="AF9" s="32"/>
      <c r="AG9" s="32"/>
      <c r="AH9" s="248"/>
      <c r="AI9" s="248"/>
      <c r="AJ9" s="248"/>
      <c r="AK9" s="32"/>
      <c r="AL9" s="32"/>
      <c r="AM9" s="32"/>
      <c r="AN9" s="32"/>
      <c r="AO9" s="32"/>
      <c r="AP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188</v>
      </c>
      <c r="C11" s="107" t="s">
        <v>92</v>
      </c>
      <c r="D11" s="114" t="s">
        <v>109</v>
      </c>
      <c r="E11" s="115" t="s">
        <v>100</v>
      </c>
      <c r="F11" s="117" t="s">
        <v>166</v>
      </c>
      <c r="G11" s="33">
        <v>2</v>
      </c>
      <c r="H11" s="33">
        <v>1</v>
      </c>
      <c r="I11" s="34">
        <f t="shared" si="0"/>
        <v>0</v>
      </c>
      <c r="J11" s="38">
        <f t="shared" si="1"/>
        <v>0</v>
      </c>
      <c r="K11" s="36">
        <f t="shared" si="2"/>
        <v>3</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2</v>
      </c>
      <c r="AH11" s="128">
        <f>IF(I11=1,1,0)</f>
        <v>0</v>
      </c>
      <c r="AI11" s="128">
        <f>IF(J11=2,1,0)</f>
        <v>0</v>
      </c>
      <c r="AJ11" s="128">
        <f>IF(K11=3,1,0)</f>
        <v>1</v>
      </c>
    </row>
    <row r="12" spans="1:36" s="32" customFormat="1" ht="30" customHeight="1">
      <c r="A12" s="31"/>
      <c r="B12" s="103"/>
      <c r="C12" s="108" t="s">
        <v>2</v>
      </c>
      <c r="D12" s="114" t="s">
        <v>109</v>
      </c>
      <c r="E12" s="107"/>
      <c r="F12" s="117" t="s">
        <v>170</v>
      </c>
      <c r="G12" s="33">
        <v>2</v>
      </c>
      <c r="H12" s="33">
        <v>4</v>
      </c>
      <c r="I12" s="34">
        <f t="shared" si="0"/>
        <v>0</v>
      </c>
      <c r="J12" s="38">
        <f t="shared" si="1"/>
        <v>2</v>
      </c>
      <c r="K12" s="36">
        <f t="shared" si="2"/>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2</v>
      </c>
      <c r="I14" s="34">
        <f t="shared" si="0"/>
        <v>0</v>
      </c>
      <c r="J14" s="38">
        <f t="shared" si="1"/>
        <v>2</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8</v>
      </c>
      <c r="AH14" s="128">
        <f aca="true" t="shared" si="8" ref="AH14:AH77">IF(I14=1,1,0)</f>
        <v>0</v>
      </c>
      <c r="AI14" s="128">
        <f aca="true" t="shared" si="9" ref="AI14:AI77">IF(J14=2,1,0)</f>
        <v>1</v>
      </c>
      <c r="AJ14" s="128">
        <f aca="true" t="shared" si="10" ref="AJ14:AJ77">IF(K14=3,1,0)</f>
        <v>0</v>
      </c>
    </row>
    <row r="15" spans="1:36" s="32" customFormat="1" ht="30" customHeight="1">
      <c r="A15" s="31"/>
      <c r="B15" s="103"/>
      <c r="C15" s="108" t="s">
        <v>128</v>
      </c>
      <c r="D15" s="113" t="s">
        <v>125</v>
      </c>
      <c r="E15" s="107" t="s">
        <v>181</v>
      </c>
      <c r="F15" s="117" t="s">
        <v>168</v>
      </c>
      <c r="G15" s="107">
        <v>4</v>
      </c>
      <c r="H15" s="33">
        <v>2</v>
      </c>
      <c r="I15" s="34">
        <f t="shared" si="0"/>
        <v>0</v>
      </c>
      <c r="J15" s="38">
        <f t="shared" si="1"/>
        <v>2</v>
      </c>
      <c r="K15" s="36">
        <f t="shared" si="2"/>
        <v>0</v>
      </c>
      <c r="L15" s="46"/>
      <c r="M15" s="48"/>
      <c r="N15" s="53"/>
      <c r="O15" s="50"/>
      <c r="P15" s="31"/>
      <c r="Q15" s="94"/>
      <c r="R15" s="85">
        <f t="shared" si="4"/>
        <v>0</v>
      </c>
      <c r="S15" s="87">
        <f t="shared" si="5"/>
        <v>0</v>
      </c>
      <c r="T15" s="88">
        <f t="shared" si="6"/>
        <v>0</v>
      </c>
      <c r="U15" s="76">
        <f t="shared" si="7"/>
        <v>0</v>
      </c>
      <c r="V15" s="31"/>
      <c r="W15" s="31"/>
      <c r="X15" s="31"/>
      <c r="Y15" s="31"/>
      <c r="AG15" s="82">
        <f t="shared" si="3"/>
        <v>8</v>
      </c>
      <c r="AH15" s="128">
        <f t="shared" si="8"/>
        <v>0</v>
      </c>
      <c r="AI15" s="128">
        <f t="shared" si="9"/>
        <v>1</v>
      </c>
      <c r="AJ15" s="128">
        <f t="shared" si="10"/>
        <v>0</v>
      </c>
    </row>
    <row r="16" spans="1:36" s="32" customFormat="1" ht="30" customHeight="1">
      <c r="A16" s="31"/>
      <c r="B16" s="103"/>
      <c r="C16" s="108" t="s">
        <v>114</v>
      </c>
      <c r="D16" s="113" t="s">
        <v>113</v>
      </c>
      <c r="E16" s="107"/>
      <c r="F16" s="117" t="s">
        <v>171</v>
      </c>
      <c r="G16" s="107">
        <v>2</v>
      </c>
      <c r="H16" s="33">
        <v>1</v>
      </c>
      <c r="I16" s="34">
        <f t="shared" si="0"/>
        <v>0</v>
      </c>
      <c r="J16" s="38">
        <f t="shared" si="1"/>
        <v>0</v>
      </c>
      <c r="K16" s="36">
        <f t="shared" si="2"/>
        <v>3</v>
      </c>
      <c r="L16" s="46"/>
      <c r="M16" s="48"/>
      <c r="N16" s="53"/>
      <c r="O16" s="50"/>
      <c r="P16" s="31"/>
      <c r="Q16" s="95"/>
      <c r="R16" s="85">
        <f t="shared" si="4"/>
        <v>0</v>
      </c>
      <c r="S16" s="87">
        <f t="shared" si="5"/>
        <v>0</v>
      </c>
      <c r="T16" s="88">
        <f t="shared" si="6"/>
        <v>0</v>
      </c>
      <c r="U16" s="76">
        <f t="shared" si="7"/>
        <v>0</v>
      </c>
      <c r="V16" s="31"/>
      <c r="W16" s="31"/>
      <c r="X16" s="31"/>
      <c r="Y16" s="31"/>
      <c r="AG16" s="82">
        <f t="shared" si="3"/>
        <v>2</v>
      </c>
      <c r="AH16" s="128">
        <f t="shared" si="8"/>
        <v>0</v>
      </c>
      <c r="AI16" s="128">
        <f t="shared" si="9"/>
        <v>0</v>
      </c>
      <c r="AJ16" s="128">
        <f t="shared" si="10"/>
        <v>1</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_1"/>
    <protectedRange password="BFB0" sqref="R10:U135" name="Plage1_1_1_1"/>
  </protectedRanges>
  <mergeCells count="20">
    <mergeCell ref="G8:H8"/>
    <mergeCell ref="AH8:AH9"/>
    <mergeCell ref="Q7:Q9"/>
    <mergeCell ref="R7:U9"/>
    <mergeCell ref="AH6:AI7"/>
    <mergeCell ref="AI8:AI9"/>
    <mergeCell ref="L8:L9"/>
    <mergeCell ref="M8:M9"/>
    <mergeCell ref="N8:N9"/>
    <mergeCell ref="O8:O9"/>
    <mergeCell ref="I8:K8"/>
    <mergeCell ref="AJ8:AJ9"/>
    <mergeCell ref="B2:B4"/>
    <mergeCell ref="B6:F6"/>
    <mergeCell ref="L7:O7"/>
    <mergeCell ref="B8:B9"/>
    <mergeCell ref="C8:C9"/>
    <mergeCell ref="D8:D9"/>
    <mergeCell ref="E8:E9"/>
    <mergeCell ref="F8:F9"/>
  </mergeCells>
  <printOptions/>
  <pageMargins left="0.787401575" right="0.787401575" top="0.984251969" bottom="0.984251969"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R168"/>
  <sheetViews>
    <sheetView showZeros="0" zoomScale="85" zoomScaleNormal="85" zoomScalePageLayoutView="0" workbookViewId="0" topLeftCell="A1">
      <pane ySplit="9" topLeftCell="A10" activePane="bottomLeft" state="frozen"/>
      <selection pane="topLeft" activeCell="G1" sqref="G1"/>
      <selection pane="bottomLeft"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4" width="11.421875" style="32" customWidth="1"/>
    <col min="45"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59" t="s">
        <v>180</v>
      </c>
      <c r="AI6" s="259"/>
      <c r="AJ6" s="152"/>
    </row>
    <row r="7" spans="1:36" s="32" customFormat="1" ht="15" customHeight="1">
      <c r="A7" s="31"/>
      <c r="B7" s="61"/>
      <c r="C7" s="57"/>
      <c r="G7" s="57"/>
      <c r="H7" s="57"/>
      <c r="I7" s="58"/>
      <c r="J7" s="59"/>
      <c r="K7" s="60"/>
      <c r="L7" s="250" t="s">
        <v>87</v>
      </c>
      <c r="M7" s="251"/>
      <c r="N7" s="251"/>
      <c r="O7" s="252"/>
      <c r="Q7" s="266" t="s">
        <v>107</v>
      </c>
      <c r="R7" s="267" t="s">
        <v>106</v>
      </c>
      <c r="S7" s="268"/>
      <c r="T7" s="268"/>
      <c r="U7" s="268"/>
      <c r="Z7" s="62"/>
      <c r="AA7" s="62"/>
      <c r="AB7" s="62"/>
      <c r="AC7" s="62"/>
      <c r="AD7" s="62"/>
      <c r="AE7" s="62"/>
      <c r="AF7" s="62"/>
      <c r="AG7" s="147"/>
      <c r="AH7" s="260"/>
      <c r="AI7" s="260"/>
      <c r="AJ7" s="153"/>
    </row>
    <row r="8" spans="1:44" s="26" customFormat="1" ht="15" customHeight="1">
      <c r="A8" s="31"/>
      <c r="B8" s="253" t="s">
        <v>187</v>
      </c>
      <c r="C8" s="253" t="s">
        <v>93</v>
      </c>
      <c r="D8" s="261" t="s">
        <v>48</v>
      </c>
      <c r="E8" s="253" t="s">
        <v>94</v>
      </c>
      <c r="F8" s="253" t="s">
        <v>95</v>
      </c>
      <c r="G8" s="255" t="s">
        <v>57</v>
      </c>
      <c r="H8" s="256"/>
      <c r="I8" s="263" t="s">
        <v>58</v>
      </c>
      <c r="J8" s="264"/>
      <c r="K8" s="265"/>
      <c r="L8" s="257" t="s">
        <v>84</v>
      </c>
      <c r="M8" s="257" t="s">
        <v>85</v>
      </c>
      <c r="N8" s="257" t="s">
        <v>97</v>
      </c>
      <c r="O8" s="257" t="s">
        <v>86</v>
      </c>
      <c r="P8" s="31"/>
      <c r="Q8" s="266"/>
      <c r="R8" s="268"/>
      <c r="S8" s="268"/>
      <c r="T8" s="268"/>
      <c r="U8" s="268"/>
      <c r="V8" s="31"/>
      <c r="W8" s="31"/>
      <c r="X8" s="31"/>
      <c r="Y8" s="31"/>
      <c r="Z8" s="62"/>
      <c r="AA8" s="62"/>
      <c r="AB8" s="62"/>
      <c r="AC8" s="62"/>
      <c r="AD8" s="62"/>
      <c r="AE8" s="62"/>
      <c r="AF8" s="32"/>
      <c r="AG8" s="32"/>
      <c r="AH8" s="248">
        <f>SUM(AH11:AH134)</f>
        <v>1</v>
      </c>
      <c r="AI8" s="248">
        <f>SUM(AI11:AI134)</f>
        <v>4</v>
      </c>
      <c r="AJ8" s="248">
        <f>SUM(AJ11:AJ134)</f>
        <v>1</v>
      </c>
      <c r="AK8" s="32"/>
      <c r="AL8" s="32"/>
      <c r="AM8" s="32"/>
      <c r="AN8" s="32"/>
      <c r="AO8" s="32"/>
      <c r="AP8" s="32"/>
      <c r="AQ8" s="32"/>
      <c r="AR8" s="32"/>
    </row>
    <row r="9" spans="1:44" s="26" customFormat="1" ht="15" customHeight="1">
      <c r="A9" s="31"/>
      <c r="B9" s="254"/>
      <c r="C9" s="254"/>
      <c r="D9" s="262"/>
      <c r="E9" s="254"/>
      <c r="F9" s="254"/>
      <c r="G9" s="16" t="s">
        <v>54</v>
      </c>
      <c r="H9" s="17" t="s">
        <v>56</v>
      </c>
      <c r="I9" s="18">
        <v>1</v>
      </c>
      <c r="J9" s="18">
        <v>2</v>
      </c>
      <c r="K9" s="18">
        <v>3</v>
      </c>
      <c r="L9" s="258"/>
      <c r="M9" s="258"/>
      <c r="N9" s="258"/>
      <c r="O9" s="258"/>
      <c r="P9" s="31"/>
      <c r="Q9" s="266"/>
      <c r="R9" s="268"/>
      <c r="S9" s="268"/>
      <c r="T9" s="268"/>
      <c r="U9" s="268"/>
      <c r="V9" s="31"/>
      <c r="W9" s="31"/>
      <c r="X9" s="31"/>
      <c r="Y9" s="31"/>
      <c r="Z9" s="62"/>
      <c r="AA9" s="62"/>
      <c r="AB9" s="62"/>
      <c r="AC9" s="62"/>
      <c r="AD9" s="62"/>
      <c r="AE9" s="62"/>
      <c r="AF9" s="32"/>
      <c r="AG9" s="32"/>
      <c r="AH9" s="248"/>
      <c r="AI9" s="248"/>
      <c r="AJ9" s="248"/>
      <c r="AK9" s="32"/>
      <c r="AL9" s="32"/>
      <c r="AM9" s="32"/>
      <c r="AN9" s="32"/>
      <c r="AO9" s="32"/>
      <c r="AP9" s="32"/>
      <c r="AQ9" s="32"/>
      <c r="AR9" s="32"/>
    </row>
    <row r="10" spans="1:44" s="126" customFormat="1" ht="30" customHeight="1">
      <c r="A10" s="72"/>
      <c r="B10" s="116"/>
      <c r="C10" s="37"/>
      <c r="D10" s="37"/>
      <c r="E10" s="37"/>
      <c r="F10" s="37"/>
      <c r="G10" s="107"/>
      <c r="H10" s="107"/>
      <c r="I10" s="74">
        <f aca="true" t="shared" si="0" ref="I10:I73">IF(((AG10&gt;8)*AND(AG10&lt;=16)),1,0)</f>
        <v>0</v>
      </c>
      <c r="J10" s="119">
        <f aca="true" t="shared" si="1" ref="J10:J73">IF(((AG10&gt;4)*AND(AG10&lt;=8)),2,0)</f>
        <v>0</v>
      </c>
      <c r="K10" s="120">
        <f aca="true" t="shared" si="2" ref="K10:K73">IF(((AG10&gt;=1)*AND(AG10&lt;=4)),3,0)</f>
        <v>0</v>
      </c>
      <c r="L10" s="121"/>
      <c r="M10" s="37"/>
      <c r="N10" s="122"/>
      <c r="O10" s="123"/>
      <c r="P10" s="72"/>
      <c r="Q10" s="124"/>
      <c r="R10" s="84"/>
      <c r="S10" s="86"/>
      <c r="T10" s="86"/>
      <c r="U10" s="73"/>
      <c r="V10" s="31"/>
      <c r="W10" s="31"/>
      <c r="X10" s="31"/>
      <c r="Y10" s="31"/>
      <c r="Z10" s="62"/>
      <c r="AA10" s="62"/>
      <c r="AB10" s="62"/>
      <c r="AC10" s="62"/>
      <c r="AD10" s="62"/>
      <c r="AE10" s="62"/>
      <c r="AF10" s="62"/>
      <c r="AG10" s="137"/>
      <c r="AH10" s="151"/>
      <c r="AI10" s="151"/>
      <c r="AJ10" s="151"/>
      <c r="AK10" s="32"/>
      <c r="AL10" s="32"/>
      <c r="AM10" s="32"/>
      <c r="AN10" s="32"/>
      <c r="AO10" s="32"/>
      <c r="AP10" s="32"/>
      <c r="AQ10" s="32"/>
      <c r="AR10" s="32"/>
    </row>
    <row r="11" spans="1:44" s="126" customFormat="1" ht="30" customHeight="1">
      <c r="A11" s="72"/>
      <c r="B11" s="103" t="s">
        <v>189</v>
      </c>
      <c r="C11" s="107" t="s">
        <v>92</v>
      </c>
      <c r="D11" s="114" t="s">
        <v>109</v>
      </c>
      <c r="E11" s="115" t="s">
        <v>100</v>
      </c>
      <c r="F11" s="117" t="s">
        <v>166</v>
      </c>
      <c r="G11" s="33">
        <v>2</v>
      </c>
      <c r="H11" s="107">
        <v>4</v>
      </c>
      <c r="I11" s="74">
        <f t="shared" si="0"/>
        <v>0</v>
      </c>
      <c r="J11" s="75">
        <f t="shared" si="1"/>
        <v>2</v>
      </c>
      <c r="K11" s="120">
        <f t="shared" si="2"/>
        <v>0</v>
      </c>
      <c r="L11" s="46">
        <v>41739</v>
      </c>
      <c r="M11" s="48" t="s">
        <v>96</v>
      </c>
      <c r="N11" s="53">
        <v>41800</v>
      </c>
      <c r="O11" s="50">
        <v>41816</v>
      </c>
      <c r="P11" s="72"/>
      <c r="Q11" s="127">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Z11" s="32"/>
      <c r="AA11" s="32"/>
      <c r="AB11" s="32"/>
      <c r="AC11" s="32"/>
      <c r="AD11" s="32"/>
      <c r="AE11" s="32"/>
      <c r="AF11" s="32"/>
      <c r="AG11" s="150">
        <f aca="true" t="shared" si="3" ref="AG11:AG17">H11*G11</f>
        <v>8</v>
      </c>
      <c r="AH11" s="128">
        <f>IF(I11=1,1,0)</f>
        <v>0</v>
      </c>
      <c r="AI11" s="128">
        <f>IF(J11=2,1,0)</f>
        <v>1</v>
      </c>
      <c r="AJ11" s="128">
        <f>IF(K11=3,1,0)</f>
        <v>0</v>
      </c>
      <c r="AK11" s="32"/>
      <c r="AL11" s="32"/>
      <c r="AM11" s="32"/>
      <c r="AN11" s="32"/>
      <c r="AO11" s="32"/>
      <c r="AP11" s="32"/>
      <c r="AQ11" s="32"/>
      <c r="AR11" s="32"/>
    </row>
    <row r="12" spans="1:44" s="126" customFormat="1" ht="30" customHeight="1">
      <c r="A12" s="72"/>
      <c r="B12" s="103"/>
      <c r="C12" s="108" t="s">
        <v>2</v>
      </c>
      <c r="D12" s="114" t="s">
        <v>109</v>
      </c>
      <c r="E12" s="107"/>
      <c r="F12" s="117" t="s">
        <v>170</v>
      </c>
      <c r="G12" s="33">
        <v>2</v>
      </c>
      <c r="H12" s="107">
        <v>4</v>
      </c>
      <c r="I12" s="74">
        <f t="shared" si="0"/>
        <v>0</v>
      </c>
      <c r="J12" s="75">
        <f t="shared" si="1"/>
        <v>2</v>
      </c>
      <c r="K12" s="120">
        <f t="shared" si="2"/>
        <v>0</v>
      </c>
      <c r="L12" s="46">
        <v>41649</v>
      </c>
      <c r="M12" s="48" t="s">
        <v>99</v>
      </c>
      <c r="N12" s="53">
        <v>41671</v>
      </c>
      <c r="O12" s="50"/>
      <c r="P12" s="72"/>
      <c r="Q12" s="127">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Z12" s="32"/>
      <c r="AA12" s="32"/>
      <c r="AB12" s="32"/>
      <c r="AC12" s="32"/>
      <c r="AD12" s="32"/>
      <c r="AE12" s="32"/>
      <c r="AF12" s="32"/>
      <c r="AG12" s="82">
        <f>H12*G12</f>
        <v>8</v>
      </c>
      <c r="AH12" s="128">
        <f>IF(I12=1,1,0)</f>
        <v>0</v>
      </c>
      <c r="AI12" s="128">
        <f>IF(J12=2,1,0)</f>
        <v>1</v>
      </c>
      <c r="AJ12" s="128">
        <f>IF(K12=3,1,0)</f>
        <v>0</v>
      </c>
      <c r="AK12" s="32"/>
      <c r="AL12" s="32"/>
      <c r="AM12" s="32"/>
      <c r="AN12" s="32"/>
      <c r="AO12" s="32"/>
      <c r="AP12" s="32"/>
      <c r="AQ12" s="32"/>
      <c r="AR12" s="32"/>
    </row>
    <row r="13" spans="1:44" s="126" customFormat="1" ht="30" customHeight="1">
      <c r="A13" s="72"/>
      <c r="B13" s="103"/>
      <c r="C13" s="107" t="s">
        <v>98</v>
      </c>
      <c r="D13" s="113" t="s">
        <v>131</v>
      </c>
      <c r="E13" s="107"/>
      <c r="F13" s="117" t="s">
        <v>168</v>
      </c>
      <c r="G13" s="33">
        <v>3</v>
      </c>
      <c r="H13" s="107">
        <v>4</v>
      </c>
      <c r="I13" s="74">
        <f t="shared" si="0"/>
        <v>1</v>
      </c>
      <c r="J13" s="75">
        <f t="shared" si="1"/>
        <v>0</v>
      </c>
      <c r="K13" s="120">
        <f t="shared" si="2"/>
        <v>0</v>
      </c>
      <c r="L13" s="46"/>
      <c r="M13" s="48"/>
      <c r="N13" s="53"/>
      <c r="O13" s="50"/>
      <c r="P13" s="72"/>
      <c r="Q13" s="127">
        <v>3</v>
      </c>
      <c r="R13" s="85">
        <f t="shared" si="4"/>
        <v>0</v>
      </c>
      <c r="S13" s="87" t="str">
        <f t="shared" si="5"/>
        <v>La probabilté d'un accident reste forte</v>
      </c>
      <c r="T13" s="88">
        <f t="shared" si="6"/>
        <v>0</v>
      </c>
      <c r="U13" s="76">
        <f t="shared" si="7"/>
        <v>0</v>
      </c>
      <c r="V13" s="31"/>
      <c r="W13" s="31"/>
      <c r="X13" s="31"/>
      <c r="Y13" s="31"/>
      <c r="Z13" s="32"/>
      <c r="AA13" s="32"/>
      <c r="AB13" s="32"/>
      <c r="AC13" s="32"/>
      <c r="AD13" s="32"/>
      <c r="AE13" s="32"/>
      <c r="AF13" s="32"/>
      <c r="AG13" s="82">
        <f t="shared" si="3"/>
        <v>12</v>
      </c>
      <c r="AH13" s="128">
        <f>IF(I13=1,1,0)</f>
        <v>1</v>
      </c>
      <c r="AI13" s="128">
        <f>IF(J13=2,1,0)</f>
        <v>0</v>
      </c>
      <c r="AJ13" s="128">
        <f>IF(K13=3,1,0)</f>
        <v>0</v>
      </c>
      <c r="AK13" s="32"/>
      <c r="AL13" s="32"/>
      <c r="AM13" s="32"/>
      <c r="AN13" s="32"/>
      <c r="AO13" s="32"/>
      <c r="AP13" s="32"/>
      <c r="AQ13" s="32"/>
      <c r="AR13" s="32"/>
    </row>
    <row r="14" spans="1:44" s="126" customFormat="1" ht="30" customHeight="1">
      <c r="A14" s="72"/>
      <c r="B14" s="103"/>
      <c r="C14" s="108" t="s">
        <v>6</v>
      </c>
      <c r="D14" s="113" t="s">
        <v>110</v>
      </c>
      <c r="E14" s="107"/>
      <c r="F14" s="117" t="s">
        <v>167</v>
      </c>
      <c r="G14" s="33">
        <v>4</v>
      </c>
      <c r="H14" s="107">
        <v>2</v>
      </c>
      <c r="I14" s="74">
        <f t="shared" si="0"/>
        <v>0</v>
      </c>
      <c r="J14" s="75">
        <f t="shared" si="1"/>
        <v>2</v>
      </c>
      <c r="K14" s="120">
        <f t="shared" si="2"/>
        <v>0</v>
      </c>
      <c r="L14" s="46"/>
      <c r="M14" s="48"/>
      <c r="N14" s="53"/>
      <c r="O14" s="50"/>
      <c r="P14" s="72"/>
      <c r="Q14" s="127">
        <v>4</v>
      </c>
      <c r="R14" s="85" t="str">
        <f t="shared" si="4"/>
        <v>URGENT ! Nouvelle action à prévoir</v>
      </c>
      <c r="S14" s="87">
        <f t="shared" si="5"/>
        <v>0</v>
      </c>
      <c r="T14" s="88">
        <f t="shared" si="6"/>
        <v>0</v>
      </c>
      <c r="U14" s="76">
        <f t="shared" si="7"/>
        <v>0</v>
      </c>
      <c r="V14" s="31"/>
      <c r="W14" s="31"/>
      <c r="X14" s="31"/>
      <c r="Y14" s="31"/>
      <c r="Z14" s="32"/>
      <c r="AA14" s="32"/>
      <c r="AB14" s="32"/>
      <c r="AC14" s="32"/>
      <c r="AD14" s="32"/>
      <c r="AE14" s="32"/>
      <c r="AF14" s="32"/>
      <c r="AG14" s="82">
        <f t="shared" si="3"/>
        <v>8</v>
      </c>
      <c r="AH14" s="128">
        <f aca="true" t="shared" si="8" ref="AH14:AH77">IF(I14=1,1,0)</f>
        <v>0</v>
      </c>
      <c r="AI14" s="128">
        <f aca="true" t="shared" si="9" ref="AI14:AI77">IF(J14=2,1,0)</f>
        <v>1</v>
      </c>
      <c r="AJ14" s="128">
        <f aca="true" t="shared" si="10" ref="AJ14:AJ77">IF(K14=3,1,0)</f>
        <v>0</v>
      </c>
      <c r="AK14" s="32"/>
      <c r="AL14" s="32"/>
      <c r="AM14" s="32"/>
      <c r="AN14" s="32"/>
      <c r="AO14" s="32"/>
      <c r="AP14" s="32"/>
      <c r="AQ14" s="32"/>
      <c r="AR14" s="32"/>
    </row>
    <row r="15" spans="1:44" s="126" customFormat="1" ht="30" customHeight="1">
      <c r="A15" s="72"/>
      <c r="B15" s="103"/>
      <c r="C15" s="108" t="s">
        <v>128</v>
      </c>
      <c r="D15" s="113" t="s">
        <v>125</v>
      </c>
      <c r="E15" s="107" t="s">
        <v>181</v>
      </c>
      <c r="F15" s="117" t="s">
        <v>168</v>
      </c>
      <c r="G15" s="107">
        <v>4</v>
      </c>
      <c r="H15" s="107">
        <v>1</v>
      </c>
      <c r="I15" s="74">
        <f t="shared" si="0"/>
        <v>0</v>
      </c>
      <c r="J15" s="75">
        <f t="shared" si="1"/>
        <v>0</v>
      </c>
      <c r="K15" s="120">
        <f t="shared" si="2"/>
        <v>3</v>
      </c>
      <c r="L15" s="46"/>
      <c r="M15" s="48"/>
      <c r="N15" s="53"/>
      <c r="O15" s="50"/>
      <c r="P15" s="72"/>
      <c r="Q15" s="127"/>
      <c r="R15" s="85">
        <f t="shared" si="4"/>
        <v>0</v>
      </c>
      <c r="S15" s="87">
        <f t="shared" si="5"/>
        <v>0</v>
      </c>
      <c r="T15" s="88">
        <f t="shared" si="6"/>
        <v>0</v>
      </c>
      <c r="U15" s="76">
        <f t="shared" si="7"/>
        <v>0</v>
      </c>
      <c r="V15" s="31"/>
      <c r="W15" s="31"/>
      <c r="X15" s="31"/>
      <c r="Y15" s="31"/>
      <c r="Z15" s="32"/>
      <c r="AA15" s="32"/>
      <c r="AB15" s="32"/>
      <c r="AC15" s="32"/>
      <c r="AD15" s="32"/>
      <c r="AE15" s="32"/>
      <c r="AF15" s="32"/>
      <c r="AG15" s="82">
        <f t="shared" si="3"/>
        <v>4</v>
      </c>
      <c r="AH15" s="128">
        <f t="shared" si="8"/>
        <v>0</v>
      </c>
      <c r="AI15" s="128">
        <f t="shared" si="9"/>
        <v>0</v>
      </c>
      <c r="AJ15" s="128">
        <f t="shared" si="10"/>
        <v>1</v>
      </c>
      <c r="AK15" s="32"/>
      <c r="AL15" s="32"/>
      <c r="AM15" s="32"/>
      <c r="AN15" s="32"/>
      <c r="AO15" s="32"/>
      <c r="AP15" s="32"/>
      <c r="AQ15" s="32"/>
      <c r="AR15" s="32"/>
    </row>
    <row r="16" spans="1:44" s="126" customFormat="1" ht="30" customHeight="1">
      <c r="A16" s="72"/>
      <c r="B16" s="103"/>
      <c r="C16" s="108" t="s">
        <v>114</v>
      </c>
      <c r="D16" s="113" t="s">
        <v>113</v>
      </c>
      <c r="E16" s="107"/>
      <c r="F16" s="117" t="s">
        <v>171</v>
      </c>
      <c r="G16" s="107">
        <v>2</v>
      </c>
      <c r="H16" s="107">
        <v>3</v>
      </c>
      <c r="I16" s="74">
        <f t="shared" si="0"/>
        <v>0</v>
      </c>
      <c r="J16" s="75">
        <f t="shared" si="1"/>
        <v>2</v>
      </c>
      <c r="K16" s="120">
        <f t="shared" si="2"/>
        <v>0</v>
      </c>
      <c r="L16" s="46"/>
      <c r="M16" s="48"/>
      <c r="N16" s="53"/>
      <c r="O16" s="50"/>
      <c r="P16" s="72"/>
      <c r="Q16" s="130"/>
      <c r="R16" s="85">
        <f t="shared" si="4"/>
        <v>0</v>
      </c>
      <c r="S16" s="87">
        <f t="shared" si="5"/>
        <v>0</v>
      </c>
      <c r="T16" s="88">
        <f t="shared" si="6"/>
        <v>0</v>
      </c>
      <c r="U16" s="76">
        <f t="shared" si="7"/>
        <v>0</v>
      </c>
      <c r="V16" s="31"/>
      <c r="W16" s="31"/>
      <c r="X16" s="31"/>
      <c r="Y16" s="31"/>
      <c r="Z16" s="32"/>
      <c r="AA16" s="32"/>
      <c r="AB16" s="32"/>
      <c r="AC16" s="32"/>
      <c r="AD16" s="32"/>
      <c r="AE16" s="32"/>
      <c r="AF16" s="32"/>
      <c r="AG16" s="82">
        <f t="shared" si="3"/>
        <v>6</v>
      </c>
      <c r="AH16" s="128">
        <f t="shared" si="8"/>
        <v>0</v>
      </c>
      <c r="AI16" s="128">
        <f t="shared" si="9"/>
        <v>1</v>
      </c>
      <c r="AJ16" s="128">
        <f t="shared" si="10"/>
        <v>0</v>
      </c>
      <c r="AK16" s="32"/>
      <c r="AL16" s="32"/>
      <c r="AM16" s="32"/>
      <c r="AN16" s="32"/>
      <c r="AO16" s="32"/>
      <c r="AP16" s="32"/>
      <c r="AQ16" s="32"/>
      <c r="AR16" s="32"/>
    </row>
    <row r="17" spans="1:44" s="126" customFormat="1" ht="30" customHeight="1">
      <c r="A17" s="72"/>
      <c r="B17" s="103"/>
      <c r="C17" s="107"/>
      <c r="D17" s="107"/>
      <c r="E17" s="107"/>
      <c r="F17" s="107"/>
      <c r="G17" s="129"/>
      <c r="H17" s="107"/>
      <c r="I17" s="74">
        <f t="shared" si="0"/>
        <v>0</v>
      </c>
      <c r="J17" s="75">
        <f t="shared" si="1"/>
        <v>0</v>
      </c>
      <c r="K17" s="120">
        <f t="shared" si="2"/>
        <v>0</v>
      </c>
      <c r="L17" s="46"/>
      <c r="M17" s="48"/>
      <c r="N17" s="53"/>
      <c r="O17" s="50"/>
      <c r="P17" s="72"/>
      <c r="Q17" s="130"/>
      <c r="R17" s="85">
        <f t="shared" si="4"/>
        <v>0</v>
      </c>
      <c r="S17" s="87">
        <f t="shared" si="5"/>
        <v>0</v>
      </c>
      <c r="T17" s="88">
        <f t="shared" si="6"/>
        <v>0</v>
      </c>
      <c r="U17" s="76">
        <f t="shared" si="7"/>
        <v>0</v>
      </c>
      <c r="V17" s="31"/>
      <c r="W17" s="31"/>
      <c r="X17" s="31"/>
      <c r="Y17" s="31"/>
      <c r="Z17" s="32"/>
      <c r="AA17" s="32"/>
      <c r="AB17" s="32"/>
      <c r="AC17" s="32"/>
      <c r="AD17" s="32"/>
      <c r="AE17" s="32"/>
      <c r="AF17" s="32"/>
      <c r="AG17" s="82">
        <f t="shared" si="3"/>
        <v>0</v>
      </c>
      <c r="AH17" s="128">
        <f t="shared" si="8"/>
        <v>0</v>
      </c>
      <c r="AI17" s="128">
        <f t="shared" si="9"/>
        <v>0</v>
      </c>
      <c r="AJ17" s="128">
        <f t="shared" si="10"/>
        <v>0</v>
      </c>
      <c r="AK17" s="32"/>
      <c r="AL17" s="32"/>
      <c r="AM17" s="32"/>
      <c r="AN17" s="32"/>
      <c r="AO17" s="32"/>
      <c r="AP17" s="32"/>
      <c r="AQ17" s="32"/>
      <c r="AR17" s="32"/>
    </row>
    <row r="18" spans="1:44" s="126" customFormat="1" ht="30" customHeight="1">
      <c r="A18" s="72"/>
      <c r="B18" s="103"/>
      <c r="C18" s="107"/>
      <c r="D18" s="107"/>
      <c r="E18" s="107"/>
      <c r="F18" s="107"/>
      <c r="G18" s="107"/>
      <c r="H18" s="107"/>
      <c r="I18" s="74">
        <f t="shared" si="0"/>
        <v>0</v>
      </c>
      <c r="J18" s="75">
        <f t="shared" si="1"/>
        <v>0</v>
      </c>
      <c r="K18" s="120">
        <f t="shared" si="2"/>
        <v>0</v>
      </c>
      <c r="L18" s="46"/>
      <c r="M18" s="48"/>
      <c r="N18" s="53"/>
      <c r="O18" s="50"/>
      <c r="P18" s="72"/>
      <c r="Q18" s="127"/>
      <c r="R18" s="85">
        <f t="shared" si="4"/>
        <v>0</v>
      </c>
      <c r="S18" s="87">
        <f t="shared" si="5"/>
        <v>0</v>
      </c>
      <c r="T18" s="88">
        <f t="shared" si="6"/>
        <v>0</v>
      </c>
      <c r="U18" s="76">
        <f t="shared" si="7"/>
        <v>0</v>
      </c>
      <c r="V18" s="31"/>
      <c r="W18" s="31"/>
      <c r="X18" s="31"/>
      <c r="Y18" s="31"/>
      <c r="Z18" s="32"/>
      <c r="AA18" s="32"/>
      <c r="AB18" s="32"/>
      <c r="AC18" s="32"/>
      <c r="AD18" s="32"/>
      <c r="AE18" s="32"/>
      <c r="AF18" s="32"/>
      <c r="AG18" s="82"/>
      <c r="AH18" s="128">
        <f t="shared" si="8"/>
        <v>0</v>
      </c>
      <c r="AI18" s="128">
        <f t="shared" si="9"/>
        <v>0</v>
      </c>
      <c r="AJ18" s="128">
        <f t="shared" si="10"/>
        <v>0</v>
      </c>
      <c r="AK18" s="32"/>
      <c r="AL18" s="32"/>
      <c r="AM18" s="32"/>
      <c r="AN18" s="32"/>
      <c r="AO18" s="32"/>
      <c r="AP18" s="32"/>
      <c r="AQ18" s="32"/>
      <c r="AR18" s="32"/>
    </row>
    <row r="19" spans="1:44" s="126" customFormat="1" ht="30" customHeight="1">
      <c r="A19" s="72"/>
      <c r="B19" s="103"/>
      <c r="C19" s="107"/>
      <c r="D19" s="107"/>
      <c r="E19" s="107"/>
      <c r="F19" s="107"/>
      <c r="G19" s="107"/>
      <c r="H19" s="107"/>
      <c r="I19" s="74">
        <f t="shared" si="0"/>
        <v>0</v>
      </c>
      <c r="J19" s="75">
        <f t="shared" si="1"/>
        <v>0</v>
      </c>
      <c r="K19" s="120">
        <f t="shared" si="2"/>
        <v>0</v>
      </c>
      <c r="L19" s="46"/>
      <c r="M19" s="48"/>
      <c r="N19" s="53"/>
      <c r="O19" s="50"/>
      <c r="P19" s="72"/>
      <c r="Q19" s="127"/>
      <c r="R19" s="85">
        <f t="shared" si="4"/>
        <v>0</v>
      </c>
      <c r="S19" s="87">
        <f t="shared" si="5"/>
        <v>0</v>
      </c>
      <c r="T19" s="88">
        <f t="shared" si="6"/>
        <v>0</v>
      </c>
      <c r="U19" s="76">
        <f t="shared" si="7"/>
        <v>0</v>
      </c>
      <c r="V19" s="31"/>
      <c r="W19" s="31"/>
      <c r="X19" s="31"/>
      <c r="Y19" s="31"/>
      <c r="Z19" s="32"/>
      <c r="AA19" s="32"/>
      <c r="AB19" s="32"/>
      <c r="AC19" s="32"/>
      <c r="AD19" s="32"/>
      <c r="AE19" s="32"/>
      <c r="AF19" s="32"/>
      <c r="AG19" s="82">
        <f aca="true" t="shared" si="11" ref="AG19:AG24">H19*G19</f>
        <v>0</v>
      </c>
      <c r="AH19" s="128">
        <f t="shared" si="8"/>
        <v>0</v>
      </c>
      <c r="AI19" s="128">
        <f t="shared" si="9"/>
        <v>0</v>
      </c>
      <c r="AJ19" s="128">
        <f t="shared" si="10"/>
        <v>0</v>
      </c>
      <c r="AK19" s="32"/>
      <c r="AL19" s="32"/>
      <c r="AM19" s="32"/>
      <c r="AN19" s="32"/>
      <c r="AO19" s="32"/>
      <c r="AP19" s="32"/>
      <c r="AQ19" s="32"/>
      <c r="AR19" s="32"/>
    </row>
    <row r="20" spans="1:44" s="126" customFormat="1" ht="30" customHeight="1">
      <c r="A20" s="72"/>
      <c r="B20" s="103"/>
      <c r="C20" s="107"/>
      <c r="D20" s="107"/>
      <c r="E20" s="107"/>
      <c r="F20" s="107"/>
      <c r="G20" s="107"/>
      <c r="H20" s="107"/>
      <c r="I20" s="74">
        <f t="shared" si="0"/>
        <v>0</v>
      </c>
      <c r="J20" s="75">
        <f t="shared" si="1"/>
        <v>0</v>
      </c>
      <c r="K20" s="120">
        <f t="shared" si="2"/>
        <v>0</v>
      </c>
      <c r="L20" s="46"/>
      <c r="M20" s="48"/>
      <c r="N20" s="53"/>
      <c r="O20" s="50"/>
      <c r="P20" s="72"/>
      <c r="Q20" s="127">
        <v>2</v>
      </c>
      <c r="R20" s="85">
        <f t="shared" si="4"/>
        <v>0</v>
      </c>
      <c r="S20" s="87">
        <f t="shared" si="5"/>
        <v>0</v>
      </c>
      <c r="T20" s="88" t="str">
        <f t="shared" si="6"/>
        <v>La probabilté d'un accident reste forte</v>
      </c>
      <c r="U20" s="76">
        <f t="shared" si="7"/>
        <v>0</v>
      </c>
      <c r="V20" s="31"/>
      <c r="W20" s="31"/>
      <c r="X20" s="31"/>
      <c r="Y20" s="31"/>
      <c r="Z20" s="32"/>
      <c r="AA20" s="32"/>
      <c r="AB20" s="32"/>
      <c r="AC20" s="32"/>
      <c r="AD20" s="32"/>
      <c r="AE20" s="32"/>
      <c r="AF20" s="32"/>
      <c r="AG20" s="82">
        <f t="shared" si="11"/>
        <v>0</v>
      </c>
      <c r="AH20" s="128">
        <f t="shared" si="8"/>
        <v>0</v>
      </c>
      <c r="AI20" s="128">
        <f t="shared" si="9"/>
        <v>0</v>
      </c>
      <c r="AJ20" s="128">
        <f t="shared" si="10"/>
        <v>0</v>
      </c>
      <c r="AK20" s="32"/>
      <c r="AL20" s="32"/>
      <c r="AM20" s="32"/>
      <c r="AN20" s="32"/>
      <c r="AO20" s="32"/>
      <c r="AP20" s="32"/>
      <c r="AQ20" s="32"/>
      <c r="AR20" s="32"/>
    </row>
    <row r="21" spans="1:44" s="126" customFormat="1" ht="30" customHeight="1">
      <c r="A21" s="72"/>
      <c r="B21" s="103"/>
      <c r="C21" s="107"/>
      <c r="D21" s="107"/>
      <c r="E21" s="107"/>
      <c r="F21" s="107"/>
      <c r="G21" s="107"/>
      <c r="H21" s="107"/>
      <c r="I21" s="74">
        <f t="shared" si="0"/>
        <v>0</v>
      </c>
      <c r="J21" s="75">
        <f t="shared" si="1"/>
        <v>0</v>
      </c>
      <c r="K21" s="120">
        <f t="shared" si="2"/>
        <v>0</v>
      </c>
      <c r="L21" s="46"/>
      <c r="M21" s="48"/>
      <c r="N21" s="53"/>
      <c r="O21" s="50"/>
      <c r="P21" s="72"/>
      <c r="Q21" s="127"/>
      <c r="R21" s="85">
        <f t="shared" si="4"/>
        <v>0</v>
      </c>
      <c r="S21" s="87">
        <f t="shared" si="5"/>
        <v>0</v>
      </c>
      <c r="T21" s="88">
        <f t="shared" si="6"/>
        <v>0</v>
      </c>
      <c r="U21" s="76">
        <f t="shared" si="7"/>
        <v>0</v>
      </c>
      <c r="V21" s="31"/>
      <c r="W21" s="31"/>
      <c r="X21" s="31"/>
      <c r="Y21" s="31"/>
      <c r="Z21" s="32"/>
      <c r="AA21" s="32"/>
      <c r="AB21" s="32"/>
      <c r="AC21" s="32"/>
      <c r="AD21" s="32"/>
      <c r="AE21" s="32"/>
      <c r="AF21" s="32"/>
      <c r="AG21" s="82">
        <f t="shared" si="11"/>
        <v>0</v>
      </c>
      <c r="AH21" s="128">
        <f t="shared" si="8"/>
        <v>0</v>
      </c>
      <c r="AI21" s="128">
        <f t="shared" si="9"/>
        <v>0</v>
      </c>
      <c r="AJ21" s="128">
        <f t="shared" si="10"/>
        <v>0</v>
      </c>
      <c r="AK21" s="32"/>
      <c r="AL21" s="32"/>
      <c r="AM21" s="32"/>
      <c r="AN21" s="32"/>
      <c r="AO21" s="32"/>
      <c r="AP21" s="32"/>
      <c r="AQ21" s="32"/>
      <c r="AR21" s="32"/>
    </row>
    <row r="22" spans="1:44" s="126" customFormat="1" ht="30" customHeight="1">
      <c r="A22" s="72"/>
      <c r="B22" s="103"/>
      <c r="C22" s="107"/>
      <c r="D22" s="107"/>
      <c r="E22" s="107"/>
      <c r="F22" s="107"/>
      <c r="G22" s="107"/>
      <c r="H22" s="107"/>
      <c r="I22" s="74">
        <f t="shared" si="0"/>
        <v>0</v>
      </c>
      <c r="J22" s="75">
        <f t="shared" si="1"/>
        <v>0</v>
      </c>
      <c r="K22" s="120">
        <f t="shared" si="2"/>
        <v>0</v>
      </c>
      <c r="L22" s="46"/>
      <c r="M22" s="48"/>
      <c r="N22" s="53"/>
      <c r="O22" s="50"/>
      <c r="P22" s="72"/>
      <c r="Q22" s="127"/>
      <c r="R22" s="85">
        <f t="shared" si="4"/>
        <v>0</v>
      </c>
      <c r="S22" s="87">
        <f t="shared" si="5"/>
        <v>0</v>
      </c>
      <c r="T22" s="88">
        <f t="shared" si="6"/>
        <v>0</v>
      </c>
      <c r="U22" s="76">
        <f t="shared" si="7"/>
        <v>0</v>
      </c>
      <c r="V22" s="31"/>
      <c r="W22" s="31"/>
      <c r="X22" s="31"/>
      <c r="Y22" s="31"/>
      <c r="Z22" s="32"/>
      <c r="AA22" s="32"/>
      <c r="AB22" s="32"/>
      <c r="AC22" s="32"/>
      <c r="AD22" s="32"/>
      <c r="AE22" s="32"/>
      <c r="AF22" s="32"/>
      <c r="AG22" s="82">
        <f t="shared" si="11"/>
        <v>0</v>
      </c>
      <c r="AH22" s="128">
        <f t="shared" si="8"/>
        <v>0</v>
      </c>
      <c r="AI22" s="128">
        <f t="shared" si="9"/>
        <v>0</v>
      </c>
      <c r="AJ22" s="128">
        <f t="shared" si="10"/>
        <v>0</v>
      </c>
      <c r="AK22" s="32"/>
      <c r="AL22" s="32"/>
      <c r="AM22" s="32"/>
      <c r="AN22" s="32"/>
      <c r="AO22" s="32"/>
      <c r="AP22" s="32"/>
      <c r="AQ22" s="32"/>
      <c r="AR22" s="32"/>
    </row>
    <row r="23" spans="1:44" s="126" customFormat="1" ht="30" customHeight="1">
      <c r="A23" s="72"/>
      <c r="B23" s="103"/>
      <c r="C23" s="107"/>
      <c r="D23" s="107"/>
      <c r="E23" s="107"/>
      <c r="F23" s="107"/>
      <c r="G23" s="107"/>
      <c r="H23" s="107"/>
      <c r="I23" s="74">
        <f t="shared" si="0"/>
        <v>0</v>
      </c>
      <c r="J23" s="75">
        <f t="shared" si="1"/>
        <v>0</v>
      </c>
      <c r="K23" s="120">
        <f t="shared" si="2"/>
        <v>0</v>
      </c>
      <c r="L23" s="46"/>
      <c r="M23" s="48"/>
      <c r="N23" s="53"/>
      <c r="O23" s="50"/>
      <c r="P23" s="72"/>
      <c r="Q23" s="127">
        <v>3</v>
      </c>
      <c r="R23" s="85">
        <f t="shared" si="4"/>
        <v>0</v>
      </c>
      <c r="S23" s="87" t="str">
        <f t="shared" si="5"/>
        <v>La probabilté d'un accident reste forte</v>
      </c>
      <c r="T23" s="88">
        <f t="shared" si="6"/>
        <v>0</v>
      </c>
      <c r="U23" s="76">
        <f t="shared" si="7"/>
        <v>0</v>
      </c>
      <c r="V23" s="31"/>
      <c r="W23" s="31"/>
      <c r="X23" s="31"/>
      <c r="Y23" s="31"/>
      <c r="Z23" s="32"/>
      <c r="AA23" s="32"/>
      <c r="AB23" s="32"/>
      <c r="AC23" s="32"/>
      <c r="AD23" s="32"/>
      <c r="AE23" s="32"/>
      <c r="AF23" s="32"/>
      <c r="AG23" s="82">
        <f t="shared" si="11"/>
        <v>0</v>
      </c>
      <c r="AH23" s="128">
        <f t="shared" si="8"/>
        <v>0</v>
      </c>
      <c r="AI23" s="128">
        <f t="shared" si="9"/>
        <v>0</v>
      </c>
      <c r="AJ23" s="128">
        <f t="shared" si="10"/>
        <v>0</v>
      </c>
      <c r="AK23" s="32"/>
      <c r="AL23" s="32"/>
      <c r="AM23" s="32"/>
      <c r="AN23" s="32"/>
      <c r="AO23" s="32"/>
      <c r="AP23" s="32"/>
      <c r="AQ23" s="32"/>
      <c r="AR23" s="32"/>
    </row>
    <row r="24" spans="1:44" s="126" customFormat="1" ht="30" customHeight="1">
      <c r="A24" s="72"/>
      <c r="B24" s="103"/>
      <c r="C24" s="107"/>
      <c r="D24" s="107"/>
      <c r="E24" s="107"/>
      <c r="F24" s="107"/>
      <c r="G24" s="129"/>
      <c r="H24" s="107"/>
      <c r="I24" s="74">
        <f t="shared" si="0"/>
        <v>0</v>
      </c>
      <c r="J24" s="75">
        <f t="shared" si="1"/>
        <v>0</v>
      </c>
      <c r="K24" s="120">
        <f t="shared" si="2"/>
        <v>0</v>
      </c>
      <c r="L24" s="46"/>
      <c r="M24" s="48"/>
      <c r="N24" s="53"/>
      <c r="O24" s="50"/>
      <c r="P24" s="72"/>
      <c r="Q24" s="130"/>
      <c r="R24" s="85">
        <f t="shared" si="4"/>
        <v>0</v>
      </c>
      <c r="S24" s="87">
        <f t="shared" si="5"/>
        <v>0</v>
      </c>
      <c r="T24" s="88">
        <f t="shared" si="6"/>
        <v>0</v>
      </c>
      <c r="U24" s="76">
        <f t="shared" si="7"/>
        <v>0</v>
      </c>
      <c r="V24" s="31"/>
      <c r="W24" s="31"/>
      <c r="X24" s="31"/>
      <c r="Y24" s="31"/>
      <c r="Z24" s="32"/>
      <c r="AA24" s="32"/>
      <c r="AB24" s="32"/>
      <c r="AC24" s="32"/>
      <c r="AD24" s="32"/>
      <c r="AE24" s="32"/>
      <c r="AF24" s="32"/>
      <c r="AG24" s="82">
        <f t="shared" si="11"/>
        <v>0</v>
      </c>
      <c r="AH24" s="128">
        <f t="shared" si="8"/>
        <v>0</v>
      </c>
      <c r="AI24" s="128">
        <f t="shared" si="9"/>
        <v>0</v>
      </c>
      <c r="AJ24" s="128">
        <f t="shared" si="10"/>
        <v>0</v>
      </c>
      <c r="AK24" s="32"/>
      <c r="AL24" s="32"/>
      <c r="AM24" s="32"/>
      <c r="AN24" s="32"/>
      <c r="AO24" s="32"/>
      <c r="AP24" s="32"/>
      <c r="AQ24" s="32"/>
      <c r="AR24" s="32"/>
    </row>
    <row r="25" spans="1:44" s="126" customFormat="1" ht="30" customHeight="1">
      <c r="A25" s="72"/>
      <c r="B25" s="103"/>
      <c r="C25" s="107"/>
      <c r="D25" s="107"/>
      <c r="E25" s="107"/>
      <c r="F25" s="107"/>
      <c r="G25" s="107"/>
      <c r="H25" s="107"/>
      <c r="I25" s="74">
        <f t="shared" si="0"/>
        <v>0</v>
      </c>
      <c r="J25" s="75">
        <f t="shared" si="1"/>
        <v>0</v>
      </c>
      <c r="K25" s="120">
        <f t="shared" si="2"/>
        <v>0</v>
      </c>
      <c r="L25" s="46"/>
      <c r="M25" s="48"/>
      <c r="N25" s="53"/>
      <c r="O25" s="50"/>
      <c r="P25" s="72"/>
      <c r="Q25" s="127"/>
      <c r="R25" s="85">
        <f t="shared" si="4"/>
        <v>0</v>
      </c>
      <c r="S25" s="87">
        <f t="shared" si="5"/>
        <v>0</v>
      </c>
      <c r="T25" s="88">
        <f t="shared" si="6"/>
        <v>0</v>
      </c>
      <c r="U25" s="76">
        <f t="shared" si="7"/>
        <v>0</v>
      </c>
      <c r="V25" s="31"/>
      <c r="W25" s="31"/>
      <c r="X25" s="31"/>
      <c r="Y25" s="31"/>
      <c r="Z25" s="32"/>
      <c r="AA25" s="32"/>
      <c r="AB25" s="32"/>
      <c r="AC25" s="32"/>
      <c r="AD25" s="32"/>
      <c r="AE25" s="32"/>
      <c r="AF25" s="32"/>
      <c r="AG25" s="82"/>
      <c r="AH25" s="128">
        <f t="shared" si="8"/>
        <v>0</v>
      </c>
      <c r="AI25" s="128">
        <f t="shared" si="9"/>
        <v>0</v>
      </c>
      <c r="AJ25" s="128">
        <f t="shared" si="10"/>
        <v>0</v>
      </c>
      <c r="AK25" s="32"/>
      <c r="AL25" s="32"/>
      <c r="AM25" s="32"/>
      <c r="AN25" s="32"/>
      <c r="AO25" s="32"/>
      <c r="AP25" s="32"/>
      <c r="AQ25" s="32"/>
      <c r="AR25" s="32"/>
    </row>
    <row r="26" spans="1:44" s="126" customFormat="1" ht="30" customHeight="1">
      <c r="A26" s="72"/>
      <c r="B26" s="103"/>
      <c r="C26" s="107"/>
      <c r="D26" s="107"/>
      <c r="E26" s="107"/>
      <c r="F26" s="107"/>
      <c r="G26" s="107"/>
      <c r="H26" s="107"/>
      <c r="I26" s="74">
        <f t="shared" si="0"/>
        <v>0</v>
      </c>
      <c r="J26" s="75">
        <f t="shared" si="1"/>
        <v>0</v>
      </c>
      <c r="K26" s="120">
        <f t="shared" si="2"/>
        <v>0</v>
      </c>
      <c r="L26" s="46"/>
      <c r="M26" s="48"/>
      <c r="N26" s="53"/>
      <c r="O26" s="50"/>
      <c r="P26" s="72"/>
      <c r="Q26" s="127"/>
      <c r="R26" s="85">
        <f t="shared" si="4"/>
        <v>0</v>
      </c>
      <c r="S26" s="87">
        <f t="shared" si="5"/>
        <v>0</v>
      </c>
      <c r="T26" s="88">
        <f t="shared" si="6"/>
        <v>0</v>
      </c>
      <c r="U26" s="76">
        <f t="shared" si="7"/>
        <v>0</v>
      </c>
      <c r="V26" s="31"/>
      <c r="W26" s="31"/>
      <c r="X26" s="31"/>
      <c r="Y26" s="31"/>
      <c r="Z26" s="32"/>
      <c r="AA26" s="32"/>
      <c r="AB26" s="32"/>
      <c r="AC26" s="32"/>
      <c r="AD26" s="32"/>
      <c r="AE26" s="32"/>
      <c r="AF26" s="32"/>
      <c r="AG26" s="82">
        <f aca="true" t="shared" si="12" ref="AG26:AG31">H26*G26</f>
        <v>0</v>
      </c>
      <c r="AH26" s="128">
        <f t="shared" si="8"/>
        <v>0</v>
      </c>
      <c r="AI26" s="128">
        <f t="shared" si="9"/>
        <v>0</v>
      </c>
      <c r="AJ26" s="128">
        <f t="shared" si="10"/>
        <v>0</v>
      </c>
      <c r="AK26" s="32"/>
      <c r="AL26" s="32"/>
      <c r="AM26" s="32"/>
      <c r="AN26" s="32"/>
      <c r="AO26" s="32"/>
      <c r="AP26" s="32"/>
      <c r="AQ26" s="32"/>
      <c r="AR26" s="32"/>
    </row>
    <row r="27" spans="1:44" s="126" customFormat="1" ht="30" customHeight="1">
      <c r="A27" s="72"/>
      <c r="B27" s="103"/>
      <c r="C27" s="107"/>
      <c r="D27" s="107"/>
      <c r="E27" s="107"/>
      <c r="F27" s="107"/>
      <c r="G27" s="107"/>
      <c r="H27" s="107"/>
      <c r="I27" s="74">
        <f t="shared" si="0"/>
        <v>0</v>
      </c>
      <c r="J27" s="75">
        <f t="shared" si="1"/>
        <v>0</v>
      </c>
      <c r="K27" s="120">
        <f t="shared" si="2"/>
        <v>0</v>
      </c>
      <c r="L27" s="46"/>
      <c r="M27" s="48"/>
      <c r="N27" s="53"/>
      <c r="O27" s="50"/>
      <c r="P27" s="72"/>
      <c r="Q27" s="127"/>
      <c r="R27" s="85">
        <f t="shared" si="4"/>
        <v>0</v>
      </c>
      <c r="S27" s="87">
        <f t="shared" si="5"/>
        <v>0</v>
      </c>
      <c r="T27" s="88">
        <f t="shared" si="6"/>
        <v>0</v>
      </c>
      <c r="U27" s="76">
        <f t="shared" si="7"/>
        <v>0</v>
      </c>
      <c r="V27" s="31"/>
      <c r="W27" s="31"/>
      <c r="X27" s="31"/>
      <c r="Y27" s="31"/>
      <c r="Z27" s="32"/>
      <c r="AA27" s="32"/>
      <c r="AB27" s="32"/>
      <c r="AC27" s="32"/>
      <c r="AD27" s="32"/>
      <c r="AE27" s="32"/>
      <c r="AF27" s="32"/>
      <c r="AG27" s="82">
        <f t="shared" si="12"/>
        <v>0</v>
      </c>
      <c r="AH27" s="128">
        <f t="shared" si="8"/>
        <v>0</v>
      </c>
      <c r="AI27" s="128">
        <f t="shared" si="9"/>
        <v>0</v>
      </c>
      <c r="AJ27" s="128">
        <f t="shared" si="10"/>
        <v>0</v>
      </c>
      <c r="AK27" s="32"/>
      <c r="AL27" s="32"/>
      <c r="AM27" s="32"/>
      <c r="AN27" s="32"/>
      <c r="AO27" s="32"/>
      <c r="AP27" s="32"/>
      <c r="AQ27" s="32"/>
      <c r="AR27" s="32"/>
    </row>
    <row r="28" spans="1:44" s="126" customFormat="1" ht="30" customHeight="1">
      <c r="A28" s="72"/>
      <c r="B28" s="103"/>
      <c r="C28" s="107"/>
      <c r="D28" s="107"/>
      <c r="E28" s="107"/>
      <c r="F28" s="107"/>
      <c r="G28" s="107"/>
      <c r="H28" s="107"/>
      <c r="I28" s="74">
        <f t="shared" si="0"/>
        <v>0</v>
      </c>
      <c r="J28" s="75">
        <f t="shared" si="1"/>
        <v>0</v>
      </c>
      <c r="K28" s="120">
        <f t="shared" si="2"/>
        <v>0</v>
      </c>
      <c r="L28" s="46"/>
      <c r="M28" s="48"/>
      <c r="N28" s="53"/>
      <c r="O28" s="50"/>
      <c r="P28" s="72"/>
      <c r="Q28" s="127"/>
      <c r="R28" s="85">
        <f t="shared" si="4"/>
        <v>0</v>
      </c>
      <c r="S28" s="87">
        <f t="shared" si="5"/>
        <v>0</v>
      </c>
      <c r="T28" s="88">
        <f t="shared" si="6"/>
        <v>0</v>
      </c>
      <c r="U28" s="76">
        <f t="shared" si="7"/>
        <v>0</v>
      </c>
      <c r="V28" s="31"/>
      <c r="W28" s="31"/>
      <c r="X28" s="31"/>
      <c r="Y28" s="31"/>
      <c r="Z28" s="32"/>
      <c r="AA28" s="32"/>
      <c r="AB28" s="32"/>
      <c r="AC28" s="32"/>
      <c r="AD28" s="32"/>
      <c r="AE28" s="32"/>
      <c r="AF28" s="32"/>
      <c r="AG28" s="82">
        <f t="shared" si="12"/>
        <v>0</v>
      </c>
      <c r="AH28" s="128">
        <f t="shared" si="8"/>
        <v>0</v>
      </c>
      <c r="AI28" s="128">
        <f t="shared" si="9"/>
        <v>0</v>
      </c>
      <c r="AJ28" s="128">
        <f t="shared" si="10"/>
        <v>0</v>
      </c>
      <c r="AK28" s="32"/>
      <c r="AL28" s="32"/>
      <c r="AM28" s="32"/>
      <c r="AN28" s="32"/>
      <c r="AO28" s="32"/>
      <c r="AP28" s="32"/>
      <c r="AQ28" s="32"/>
      <c r="AR28" s="32"/>
    </row>
    <row r="29" spans="1:44" s="126" customFormat="1" ht="30" customHeight="1">
      <c r="A29" s="72"/>
      <c r="B29" s="103"/>
      <c r="C29" s="107"/>
      <c r="D29" s="107"/>
      <c r="E29" s="107"/>
      <c r="F29" s="107"/>
      <c r="G29" s="107"/>
      <c r="H29" s="107"/>
      <c r="I29" s="74">
        <f t="shared" si="0"/>
        <v>0</v>
      </c>
      <c r="J29" s="75">
        <f t="shared" si="1"/>
        <v>0</v>
      </c>
      <c r="K29" s="120">
        <f t="shared" si="2"/>
        <v>0</v>
      </c>
      <c r="L29" s="46"/>
      <c r="M29" s="48"/>
      <c r="N29" s="53"/>
      <c r="O29" s="50"/>
      <c r="P29" s="72"/>
      <c r="Q29" s="127">
        <v>4</v>
      </c>
      <c r="R29" s="85" t="str">
        <f t="shared" si="4"/>
        <v>URGENT ! Nouvelle action à prévoir</v>
      </c>
      <c r="S29" s="87">
        <f t="shared" si="5"/>
        <v>0</v>
      </c>
      <c r="T29" s="88">
        <f t="shared" si="6"/>
        <v>0</v>
      </c>
      <c r="U29" s="76">
        <f t="shared" si="7"/>
        <v>0</v>
      </c>
      <c r="V29" s="31"/>
      <c r="W29" s="31"/>
      <c r="X29" s="31"/>
      <c r="Y29" s="31"/>
      <c r="Z29" s="32"/>
      <c r="AA29" s="32"/>
      <c r="AB29" s="32"/>
      <c r="AC29" s="32"/>
      <c r="AD29" s="32"/>
      <c r="AE29" s="32"/>
      <c r="AF29" s="32"/>
      <c r="AG29" s="82">
        <f t="shared" si="12"/>
        <v>0</v>
      </c>
      <c r="AH29" s="128">
        <f t="shared" si="8"/>
        <v>0</v>
      </c>
      <c r="AI29" s="128">
        <f t="shared" si="9"/>
        <v>0</v>
      </c>
      <c r="AJ29" s="128">
        <f t="shared" si="10"/>
        <v>0</v>
      </c>
      <c r="AK29" s="32"/>
      <c r="AL29" s="32"/>
      <c r="AM29" s="32"/>
      <c r="AN29" s="32"/>
      <c r="AO29" s="32"/>
      <c r="AP29" s="32"/>
      <c r="AQ29" s="32"/>
      <c r="AR29" s="32"/>
    </row>
    <row r="30" spans="1:44" s="126" customFormat="1" ht="30" customHeight="1">
      <c r="A30" s="72"/>
      <c r="B30" s="103"/>
      <c r="C30" s="107"/>
      <c r="D30" s="107"/>
      <c r="E30" s="107"/>
      <c r="F30" s="107"/>
      <c r="G30" s="107"/>
      <c r="H30" s="107"/>
      <c r="I30" s="74">
        <f t="shared" si="0"/>
        <v>0</v>
      </c>
      <c r="J30" s="75">
        <f t="shared" si="1"/>
        <v>0</v>
      </c>
      <c r="K30" s="120">
        <f t="shared" si="2"/>
        <v>0</v>
      </c>
      <c r="L30" s="46"/>
      <c r="M30" s="48"/>
      <c r="N30" s="53"/>
      <c r="O30" s="50"/>
      <c r="P30" s="72"/>
      <c r="Q30" s="127"/>
      <c r="R30" s="85">
        <f t="shared" si="4"/>
        <v>0</v>
      </c>
      <c r="S30" s="87">
        <f t="shared" si="5"/>
        <v>0</v>
      </c>
      <c r="T30" s="88">
        <f t="shared" si="6"/>
        <v>0</v>
      </c>
      <c r="U30" s="76">
        <f t="shared" si="7"/>
        <v>0</v>
      </c>
      <c r="V30" s="31"/>
      <c r="W30" s="31"/>
      <c r="X30" s="31"/>
      <c r="Y30" s="31"/>
      <c r="Z30" s="32"/>
      <c r="AA30" s="32"/>
      <c r="AB30" s="32"/>
      <c r="AC30" s="32"/>
      <c r="AD30" s="32"/>
      <c r="AE30" s="32"/>
      <c r="AF30" s="32"/>
      <c r="AG30" s="82">
        <f t="shared" si="12"/>
        <v>0</v>
      </c>
      <c r="AH30" s="128">
        <f t="shared" si="8"/>
        <v>0</v>
      </c>
      <c r="AI30" s="128">
        <f t="shared" si="9"/>
        <v>0</v>
      </c>
      <c r="AJ30" s="128">
        <f t="shared" si="10"/>
        <v>0</v>
      </c>
      <c r="AK30" s="32"/>
      <c r="AL30" s="32"/>
      <c r="AM30" s="32"/>
      <c r="AN30" s="32"/>
      <c r="AO30" s="32"/>
      <c r="AP30" s="32"/>
      <c r="AQ30" s="32"/>
      <c r="AR30" s="32"/>
    </row>
    <row r="31" spans="1:44" s="126" customFormat="1" ht="30" customHeight="1">
      <c r="A31" s="72"/>
      <c r="B31" s="103"/>
      <c r="C31" s="107"/>
      <c r="D31" s="107"/>
      <c r="E31" s="107"/>
      <c r="F31" s="107"/>
      <c r="G31" s="129"/>
      <c r="H31" s="107"/>
      <c r="I31" s="74">
        <f t="shared" si="0"/>
        <v>0</v>
      </c>
      <c r="J31" s="75">
        <f t="shared" si="1"/>
        <v>0</v>
      </c>
      <c r="K31" s="120">
        <f t="shared" si="2"/>
        <v>0</v>
      </c>
      <c r="L31" s="46"/>
      <c r="M31" s="48"/>
      <c r="N31" s="53"/>
      <c r="O31" s="50"/>
      <c r="P31" s="72"/>
      <c r="Q31" s="130"/>
      <c r="R31" s="85">
        <f t="shared" si="4"/>
        <v>0</v>
      </c>
      <c r="S31" s="87">
        <f t="shared" si="5"/>
        <v>0</v>
      </c>
      <c r="T31" s="88">
        <f t="shared" si="6"/>
        <v>0</v>
      </c>
      <c r="U31" s="76">
        <f t="shared" si="7"/>
        <v>0</v>
      </c>
      <c r="V31" s="31"/>
      <c r="W31" s="31"/>
      <c r="X31" s="31"/>
      <c r="Y31" s="31"/>
      <c r="Z31" s="32"/>
      <c r="AA31" s="32"/>
      <c r="AB31" s="32"/>
      <c r="AC31" s="32"/>
      <c r="AD31" s="32"/>
      <c r="AE31" s="32"/>
      <c r="AF31" s="32"/>
      <c r="AG31" s="82">
        <f t="shared" si="12"/>
        <v>0</v>
      </c>
      <c r="AH31" s="128">
        <f t="shared" si="8"/>
        <v>0</v>
      </c>
      <c r="AI31" s="128">
        <f t="shared" si="9"/>
        <v>0</v>
      </c>
      <c r="AJ31" s="128">
        <f t="shared" si="10"/>
        <v>0</v>
      </c>
      <c r="AK31" s="32"/>
      <c r="AL31" s="32"/>
      <c r="AM31" s="32"/>
      <c r="AN31" s="32"/>
      <c r="AO31" s="32"/>
      <c r="AP31" s="32"/>
      <c r="AQ31" s="32"/>
      <c r="AR31" s="32"/>
    </row>
    <row r="32" spans="1:44" s="126" customFormat="1" ht="30" customHeight="1">
      <c r="A32" s="72"/>
      <c r="B32" s="103"/>
      <c r="C32" s="107"/>
      <c r="D32" s="107"/>
      <c r="E32" s="107"/>
      <c r="F32" s="107"/>
      <c r="G32" s="107"/>
      <c r="H32" s="107"/>
      <c r="I32" s="74">
        <f t="shared" si="0"/>
        <v>0</v>
      </c>
      <c r="J32" s="75">
        <f t="shared" si="1"/>
        <v>0</v>
      </c>
      <c r="K32" s="120">
        <f t="shared" si="2"/>
        <v>0</v>
      </c>
      <c r="L32" s="46"/>
      <c r="M32" s="48"/>
      <c r="N32" s="53"/>
      <c r="O32" s="50"/>
      <c r="P32" s="72"/>
      <c r="Q32" s="127"/>
      <c r="R32" s="85">
        <f t="shared" si="4"/>
        <v>0</v>
      </c>
      <c r="S32" s="87">
        <f t="shared" si="5"/>
        <v>0</v>
      </c>
      <c r="T32" s="88">
        <f t="shared" si="6"/>
        <v>0</v>
      </c>
      <c r="U32" s="76">
        <f t="shared" si="7"/>
        <v>0</v>
      </c>
      <c r="V32" s="31"/>
      <c r="W32" s="31"/>
      <c r="X32" s="31"/>
      <c r="Y32" s="31"/>
      <c r="Z32" s="32"/>
      <c r="AA32" s="32"/>
      <c r="AB32" s="32"/>
      <c r="AC32" s="32"/>
      <c r="AD32" s="32"/>
      <c r="AE32" s="32"/>
      <c r="AF32" s="32"/>
      <c r="AG32" s="82"/>
      <c r="AH32" s="128">
        <f t="shared" si="8"/>
        <v>0</v>
      </c>
      <c r="AI32" s="128">
        <f t="shared" si="9"/>
        <v>0</v>
      </c>
      <c r="AJ32" s="128">
        <f t="shared" si="10"/>
        <v>0</v>
      </c>
      <c r="AK32" s="32"/>
      <c r="AL32" s="32"/>
      <c r="AM32" s="32"/>
      <c r="AN32" s="32"/>
      <c r="AO32" s="32"/>
      <c r="AP32" s="32"/>
      <c r="AQ32" s="32"/>
      <c r="AR32" s="32"/>
    </row>
    <row r="33" spans="1:44" s="126" customFormat="1" ht="30" customHeight="1">
      <c r="A33" s="72"/>
      <c r="B33" s="103"/>
      <c r="C33" s="107"/>
      <c r="D33" s="107"/>
      <c r="E33" s="107"/>
      <c r="F33" s="107"/>
      <c r="G33" s="107"/>
      <c r="H33" s="107"/>
      <c r="I33" s="74">
        <f t="shared" si="0"/>
        <v>0</v>
      </c>
      <c r="J33" s="75">
        <f t="shared" si="1"/>
        <v>0</v>
      </c>
      <c r="K33" s="120">
        <f t="shared" si="2"/>
        <v>0</v>
      </c>
      <c r="L33" s="46"/>
      <c r="M33" s="48"/>
      <c r="N33" s="53"/>
      <c r="O33" s="50"/>
      <c r="P33" s="72"/>
      <c r="Q33" s="127"/>
      <c r="R33" s="85">
        <f t="shared" si="4"/>
        <v>0</v>
      </c>
      <c r="S33" s="87">
        <f t="shared" si="5"/>
        <v>0</v>
      </c>
      <c r="T33" s="88">
        <f t="shared" si="6"/>
        <v>0</v>
      </c>
      <c r="U33" s="76">
        <f t="shared" si="7"/>
        <v>0</v>
      </c>
      <c r="V33" s="31"/>
      <c r="W33" s="31"/>
      <c r="X33" s="31"/>
      <c r="Y33" s="31"/>
      <c r="Z33" s="32"/>
      <c r="AA33" s="32"/>
      <c r="AB33" s="32"/>
      <c r="AC33" s="32"/>
      <c r="AD33" s="32"/>
      <c r="AE33" s="32"/>
      <c r="AF33" s="32"/>
      <c r="AG33" s="82">
        <f aca="true" t="shared" si="13" ref="AG33:AG39">H33*G33</f>
        <v>0</v>
      </c>
      <c r="AH33" s="128">
        <f t="shared" si="8"/>
        <v>0</v>
      </c>
      <c r="AI33" s="128">
        <f t="shared" si="9"/>
        <v>0</v>
      </c>
      <c r="AJ33" s="128">
        <f t="shared" si="10"/>
        <v>0</v>
      </c>
      <c r="AK33" s="32"/>
      <c r="AL33" s="32"/>
      <c r="AM33" s="32"/>
      <c r="AN33" s="32"/>
      <c r="AO33" s="32"/>
      <c r="AP33" s="32"/>
      <c r="AQ33" s="32"/>
      <c r="AR33" s="32"/>
    </row>
    <row r="34" spans="1:44" s="126" customFormat="1" ht="30" customHeight="1">
      <c r="A34" s="72"/>
      <c r="B34" s="103"/>
      <c r="C34" s="107"/>
      <c r="D34" s="107"/>
      <c r="E34" s="107"/>
      <c r="F34" s="107"/>
      <c r="G34" s="107"/>
      <c r="H34" s="107"/>
      <c r="I34" s="74">
        <f t="shared" si="0"/>
        <v>0</v>
      </c>
      <c r="J34" s="75">
        <f t="shared" si="1"/>
        <v>0</v>
      </c>
      <c r="K34" s="120">
        <f t="shared" si="2"/>
        <v>0</v>
      </c>
      <c r="L34" s="46"/>
      <c r="M34" s="48"/>
      <c r="N34" s="53"/>
      <c r="O34" s="50"/>
      <c r="P34" s="72"/>
      <c r="Q34" s="127"/>
      <c r="R34" s="85">
        <f t="shared" si="4"/>
        <v>0</v>
      </c>
      <c r="S34" s="87">
        <f t="shared" si="5"/>
        <v>0</v>
      </c>
      <c r="T34" s="88">
        <f t="shared" si="6"/>
        <v>0</v>
      </c>
      <c r="U34" s="76">
        <f t="shared" si="7"/>
        <v>0</v>
      </c>
      <c r="V34" s="31"/>
      <c r="W34" s="31"/>
      <c r="X34" s="31"/>
      <c r="Y34" s="31"/>
      <c r="Z34" s="32"/>
      <c r="AA34" s="32"/>
      <c r="AB34" s="32"/>
      <c r="AC34" s="32"/>
      <c r="AD34" s="32"/>
      <c r="AE34" s="32"/>
      <c r="AF34" s="32"/>
      <c r="AG34" s="82">
        <f t="shared" si="13"/>
        <v>0</v>
      </c>
      <c r="AH34" s="128">
        <f t="shared" si="8"/>
        <v>0</v>
      </c>
      <c r="AI34" s="128">
        <f t="shared" si="9"/>
        <v>0</v>
      </c>
      <c r="AJ34" s="128">
        <f t="shared" si="10"/>
        <v>0</v>
      </c>
      <c r="AK34" s="32"/>
      <c r="AL34" s="32"/>
      <c r="AM34" s="32"/>
      <c r="AN34" s="32"/>
      <c r="AO34" s="32"/>
      <c r="AP34" s="32"/>
      <c r="AQ34" s="32"/>
      <c r="AR34" s="32"/>
    </row>
    <row r="35" spans="1:44" s="126" customFormat="1" ht="30" customHeight="1">
      <c r="A35" s="72"/>
      <c r="B35" s="103"/>
      <c r="C35" s="107"/>
      <c r="D35" s="107"/>
      <c r="E35" s="107"/>
      <c r="F35" s="107"/>
      <c r="G35" s="107"/>
      <c r="H35" s="107"/>
      <c r="I35" s="74">
        <f t="shared" si="0"/>
        <v>0</v>
      </c>
      <c r="J35" s="75">
        <f t="shared" si="1"/>
        <v>0</v>
      </c>
      <c r="K35" s="120">
        <f t="shared" si="2"/>
        <v>0</v>
      </c>
      <c r="L35" s="46"/>
      <c r="M35" s="48"/>
      <c r="N35" s="53"/>
      <c r="O35" s="50"/>
      <c r="P35" s="72"/>
      <c r="Q35" s="127"/>
      <c r="R35" s="85">
        <f t="shared" si="4"/>
        <v>0</v>
      </c>
      <c r="S35" s="87">
        <f t="shared" si="5"/>
        <v>0</v>
      </c>
      <c r="T35" s="88">
        <f t="shared" si="6"/>
        <v>0</v>
      </c>
      <c r="U35" s="76">
        <f t="shared" si="7"/>
        <v>0</v>
      </c>
      <c r="V35" s="31"/>
      <c r="W35" s="31"/>
      <c r="X35" s="31"/>
      <c r="Y35" s="31"/>
      <c r="Z35" s="32"/>
      <c r="AA35" s="32"/>
      <c r="AB35" s="32"/>
      <c r="AC35" s="32"/>
      <c r="AD35" s="32"/>
      <c r="AE35" s="32"/>
      <c r="AF35" s="32"/>
      <c r="AG35" s="82">
        <f t="shared" si="13"/>
        <v>0</v>
      </c>
      <c r="AH35" s="128">
        <f t="shared" si="8"/>
        <v>0</v>
      </c>
      <c r="AI35" s="128">
        <f t="shared" si="9"/>
        <v>0</v>
      </c>
      <c r="AJ35" s="128">
        <f t="shared" si="10"/>
        <v>0</v>
      </c>
      <c r="AK35" s="32"/>
      <c r="AL35" s="32"/>
      <c r="AM35" s="32"/>
      <c r="AN35" s="32"/>
      <c r="AO35" s="32"/>
      <c r="AP35" s="32"/>
      <c r="AQ35" s="32"/>
      <c r="AR35" s="32"/>
    </row>
    <row r="36" spans="1:44" s="126" customFormat="1" ht="30" customHeight="1">
      <c r="A36" s="72"/>
      <c r="B36" s="103"/>
      <c r="C36" s="107"/>
      <c r="D36" s="107"/>
      <c r="E36" s="107"/>
      <c r="F36" s="107"/>
      <c r="G36" s="107"/>
      <c r="H36" s="107"/>
      <c r="I36" s="74">
        <f t="shared" si="0"/>
        <v>0</v>
      </c>
      <c r="J36" s="75">
        <f t="shared" si="1"/>
        <v>0</v>
      </c>
      <c r="K36" s="120">
        <f t="shared" si="2"/>
        <v>0</v>
      </c>
      <c r="L36" s="46"/>
      <c r="M36" s="48"/>
      <c r="N36" s="53"/>
      <c r="O36" s="50"/>
      <c r="P36" s="72"/>
      <c r="Q36" s="127"/>
      <c r="R36" s="85">
        <f t="shared" si="4"/>
        <v>0</v>
      </c>
      <c r="S36" s="87">
        <f t="shared" si="5"/>
        <v>0</v>
      </c>
      <c r="T36" s="88">
        <f t="shared" si="6"/>
        <v>0</v>
      </c>
      <c r="U36" s="76">
        <f t="shared" si="7"/>
        <v>0</v>
      </c>
      <c r="V36" s="31"/>
      <c r="W36" s="31"/>
      <c r="X36" s="31"/>
      <c r="Y36" s="31"/>
      <c r="Z36" s="32"/>
      <c r="AA36" s="32"/>
      <c r="AB36" s="32"/>
      <c r="AC36" s="32"/>
      <c r="AD36" s="32"/>
      <c r="AE36" s="32"/>
      <c r="AF36" s="32"/>
      <c r="AG36" s="82">
        <f t="shared" si="13"/>
        <v>0</v>
      </c>
      <c r="AH36" s="128">
        <f t="shared" si="8"/>
        <v>0</v>
      </c>
      <c r="AI36" s="128">
        <f t="shared" si="9"/>
        <v>0</v>
      </c>
      <c r="AJ36" s="128">
        <f t="shared" si="10"/>
        <v>0</v>
      </c>
      <c r="AK36" s="32"/>
      <c r="AL36" s="32"/>
      <c r="AM36" s="32"/>
      <c r="AN36" s="32"/>
      <c r="AO36" s="32"/>
      <c r="AP36" s="32"/>
      <c r="AQ36" s="32"/>
      <c r="AR36" s="32"/>
    </row>
    <row r="37" spans="1:44" s="126" customFormat="1" ht="30" customHeight="1">
      <c r="A37" s="72"/>
      <c r="B37" s="103"/>
      <c r="C37" s="107"/>
      <c r="D37" s="107"/>
      <c r="E37" s="107"/>
      <c r="F37" s="107"/>
      <c r="G37" s="107"/>
      <c r="H37" s="107"/>
      <c r="I37" s="74">
        <f t="shared" si="0"/>
        <v>0</v>
      </c>
      <c r="J37" s="75">
        <f t="shared" si="1"/>
        <v>0</v>
      </c>
      <c r="K37" s="120">
        <f t="shared" si="2"/>
        <v>0</v>
      </c>
      <c r="L37" s="46"/>
      <c r="M37" s="48"/>
      <c r="N37" s="53"/>
      <c r="O37" s="50"/>
      <c r="P37" s="72"/>
      <c r="Q37" s="127"/>
      <c r="R37" s="85">
        <f t="shared" si="4"/>
        <v>0</v>
      </c>
      <c r="S37" s="87">
        <f t="shared" si="5"/>
        <v>0</v>
      </c>
      <c r="T37" s="88">
        <f t="shared" si="6"/>
        <v>0</v>
      </c>
      <c r="U37" s="76">
        <f t="shared" si="7"/>
        <v>0</v>
      </c>
      <c r="V37" s="31"/>
      <c r="W37" s="31"/>
      <c r="X37" s="31"/>
      <c r="Y37" s="31"/>
      <c r="Z37" s="32"/>
      <c r="AA37" s="32"/>
      <c r="AB37" s="32"/>
      <c r="AC37" s="32"/>
      <c r="AD37" s="32"/>
      <c r="AE37" s="32"/>
      <c r="AF37" s="32"/>
      <c r="AG37" s="82">
        <f t="shared" si="13"/>
        <v>0</v>
      </c>
      <c r="AH37" s="128">
        <f t="shared" si="8"/>
        <v>0</v>
      </c>
      <c r="AI37" s="128">
        <f t="shared" si="9"/>
        <v>0</v>
      </c>
      <c r="AJ37" s="128">
        <f t="shared" si="10"/>
        <v>0</v>
      </c>
      <c r="AK37" s="32"/>
      <c r="AL37" s="32"/>
      <c r="AM37" s="32"/>
      <c r="AN37" s="32"/>
      <c r="AO37" s="32"/>
      <c r="AP37" s="32"/>
      <c r="AQ37" s="32"/>
      <c r="AR37" s="32"/>
    </row>
    <row r="38" spans="1:44" s="126" customFormat="1" ht="30" customHeight="1">
      <c r="A38" s="72"/>
      <c r="B38" s="103"/>
      <c r="C38" s="107"/>
      <c r="D38" s="107"/>
      <c r="E38" s="107"/>
      <c r="F38" s="107"/>
      <c r="G38" s="129"/>
      <c r="H38" s="107"/>
      <c r="I38" s="74">
        <f t="shared" si="0"/>
        <v>0</v>
      </c>
      <c r="J38" s="75">
        <f t="shared" si="1"/>
        <v>0</v>
      </c>
      <c r="K38" s="120">
        <f t="shared" si="2"/>
        <v>0</v>
      </c>
      <c r="L38" s="46"/>
      <c r="M38" s="48"/>
      <c r="N38" s="53"/>
      <c r="O38" s="50"/>
      <c r="P38" s="72"/>
      <c r="Q38" s="130">
        <v>3</v>
      </c>
      <c r="R38" s="85">
        <f t="shared" si="4"/>
        <v>0</v>
      </c>
      <c r="S38" s="87" t="str">
        <f t="shared" si="5"/>
        <v>La probabilté d'un accident reste forte</v>
      </c>
      <c r="T38" s="88">
        <f t="shared" si="6"/>
        <v>0</v>
      </c>
      <c r="U38" s="76">
        <f t="shared" si="7"/>
        <v>0</v>
      </c>
      <c r="V38" s="31"/>
      <c r="W38" s="31"/>
      <c r="X38" s="31"/>
      <c r="Y38" s="31"/>
      <c r="Z38" s="32"/>
      <c r="AA38" s="32"/>
      <c r="AB38" s="32"/>
      <c r="AC38" s="32"/>
      <c r="AD38" s="32"/>
      <c r="AE38" s="32"/>
      <c r="AF38" s="32"/>
      <c r="AG38" s="82">
        <f t="shared" si="13"/>
        <v>0</v>
      </c>
      <c r="AH38" s="128">
        <f t="shared" si="8"/>
        <v>0</v>
      </c>
      <c r="AI38" s="128">
        <f t="shared" si="9"/>
        <v>0</v>
      </c>
      <c r="AJ38" s="128">
        <f t="shared" si="10"/>
        <v>0</v>
      </c>
      <c r="AK38" s="32"/>
      <c r="AL38" s="32"/>
      <c r="AM38" s="32"/>
      <c r="AN38" s="32"/>
      <c r="AO38" s="32"/>
      <c r="AP38" s="32"/>
      <c r="AQ38" s="32"/>
      <c r="AR38" s="32"/>
    </row>
    <row r="39" spans="1:44" s="126" customFormat="1" ht="30" customHeight="1">
      <c r="A39" s="72"/>
      <c r="B39" s="103"/>
      <c r="C39" s="107"/>
      <c r="D39" s="107"/>
      <c r="E39" s="107"/>
      <c r="F39" s="107"/>
      <c r="G39" s="129"/>
      <c r="H39" s="107"/>
      <c r="I39" s="74">
        <f t="shared" si="0"/>
        <v>0</v>
      </c>
      <c r="J39" s="75">
        <f t="shared" si="1"/>
        <v>0</v>
      </c>
      <c r="K39" s="120">
        <f t="shared" si="2"/>
        <v>0</v>
      </c>
      <c r="L39" s="46"/>
      <c r="M39" s="48"/>
      <c r="N39" s="53"/>
      <c r="O39" s="50"/>
      <c r="P39" s="72"/>
      <c r="Q39" s="130"/>
      <c r="R39" s="85">
        <f t="shared" si="4"/>
        <v>0</v>
      </c>
      <c r="S39" s="87">
        <f t="shared" si="5"/>
        <v>0</v>
      </c>
      <c r="T39" s="88">
        <f t="shared" si="6"/>
        <v>0</v>
      </c>
      <c r="U39" s="76">
        <f t="shared" si="7"/>
        <v>0</v>
      </c>
      <c r="V39" s="31"/>
      <c r="W39" s="31"/>
      <c r="X39" s="31"/>
      <c r="Y39" s="31"/>
      <c r="Z39" s="32"/>
      <c r="AA39" s="32"/>
      <c r="AB39" s="32"/>
      <c r="AC39" s="32"/>
      <c r="AD39" s="32"/>
      <c r="AE39" s="32"/>
      <c r="AF39" s="32"/>
      <c r="AG39" s="82">
        <f t="shared" si="13"/>
        <v>0</v>
      </c>
      <c r="AH39" s="128">
        <f t="shared" si="8"/>
        <v>0</v>
      </c>
      <c r="AI39" s="128">
        <f t="shared" si="9"/>
        <v>0</v>
      </c>
      <c r="AJ39" s="128">
        <f t="shared" si="10"/>
        <v>0</v>
      </c>
      <c r="AK39" s="32"/>
      <c r="AL39" s="32"/>
      <c r="AM39" s="32"/>
      <c r="AN39" s="32"/>
      <c r="AO39" s="32"/>
      <c r="AP39" s="32"/>
      <c r="AQ39" s="32"/>
      <c r="AR39" s="32"/>
    </row>
    <row r="40" spans="1:44" s="126" customFormat="1" ht="30" customHeight="1">
      <c r="A40" s="72"/>
      <c r="B40" s="103"/>
      <c r="C40" s="107"/>
      <c r="D40" s="107"/>
      <c r="E40" s="107"/>
      <c r="F40" s="107"/>
      <c r="G40" s="107"/>
      <c r="H40" s="107"/>
      <c r="I40" s="74">
        <f t="shared" si="0"/>
        <v>0</v>
      </c>
      <c r="J40" s="75">
        <f t="shared" si="1"/>
        <v>0</v>
      </c>
      <c r="K40" s="120">
        <f t="shared" si="2"/>
        <v>0</v>
      </c>
      <c r="L40" s="46"/>
      <c r="M40" s="48"/>
      <c r="N40" s="53"/>
      <c r="O40" s="50"/>
      <c r="P40" s="72"/>
      <c r="Q40" s="127"/>
      <c r="R40" s="85">
        <f t="shared" si="4"/>
        <v>0</v>
      </c>
      <c r="S40" s="87">
        <f t="shared" si="5"/>
        <v>0</v>
      </c>
      <c r="T40" s="88">
        <f t="shared" si="6"/>
        <v>0</v>
      </c>
      <c r="U40" s="76">
        <f t="shared" si="7"/>
        <v>0</v>
      </c>
      <c r="V40" s="31"/>
      <c r="W40" s="31"/>
      <c r="X40" s="31"/>
      <c r="Y40" s="31"/>
      <c r="Z40" s="32"/>
      <c r="AA40" s="32"/>
      <c r="AB40" s="32"/>
      <c r="AC40" s="32"/>
      <c r="AD40" s="32"/>
      <c r="AE40" s="32"/>
      <c r="AF40" s="32"/>
      <c r="AG40" s="82"/>
      <c r="AH40" s="128">
        <f t="shared" si="8"/>
        <v>0</v>
      </c>
      <c r="AI40" s="128">
        <f t="shared" si="9"/>
        <v>0</v>
      </c>
      <c r="AJ40" s="128">
        <f t="shared" si="10"/>
        <v>0</v>
      </c>
      <c r="AK40" s="32"/>
      <c r="AL40" s="32"/>
      <c r="AM40" s="32"/>
      <c r="AN40" s="32"/>
      <c r="AO40" s="32"/>
      <c r="AP40" s="32"/>
      <c r="AQ40" s="32"/>
      <c r="AR40" s="32"/>
    </row>
    <row r="41" spans="1:44" s="126" customFormat="1" ht="30" customHeight="1">
      <c r="A41" s="72"/>
      <c r="B41" s="103"/>
      <c r="C41" s="107"/>
      <c r="D41" s="107"/>
      <c r="E41" s="107"/>
      <c r="F41" s="107"/>
      <c r="G41" s="107"/>
      <c r="H41" s="107"/>
      <c r="I41" s="74">
        <f t="shared" si="0"/>
        <v>0</v>
      </c>
      <c r="J41" s="75">
        <f t="shared" si="1"/>
        <v>0</v>
      </c>
      <c r="K41" s="120">
        <f t="shared" si="2"/>
        <v>0</v>
      </c>
      <c r="L41" s="46"/>
      <c r="M41" s="48"/>
      <c r="N41" s="53"/>
      <c r="O41" s="50"/>
      <c r="P41" s="72"/>
      <c r="Q41" s="127"/>
      <c r="R41" s="85">
        <f t="shared" si="4"/>
        <v>0</v>
      </c>
      <c r="S41" s="87">
        <f t="shared" si="5"/>
        <v>0</v>
      </c>
      <c r="T41" s="88">
        <f t="shared" si="6"/>
        <v>0</v>
      </c>
      <c r="U41" s="76">
        <f t="shared" si="7"/>
        <v>0</v>
      </c>
      <c r="V41" s="31"/>
      <c r="W41" s="31"/>
      <c r="X41" s="31"/>
      <c r="Y41" s="31"/>
      <c r="Z41" s="32"/>
      <c r="AA41" s="32"/>
      <c r="AB41" s="32"/>
      <c r="AC41" s="32"/>
      <c r="AD41" s="32"/>
      <c r="AE41" s="32"/>
      <c r="AF41" s="32"/>
      <c r="AG41" s="82">
        <f aca="true" t="shared" si="14" ref="AG41:AG47">H41*G41</f>
        <v>0</v>
      </c>
      <c r="AH41" s="128">
        <f t="shared" si="8"/>
        <v>0</v>
      </c>
      <c r="AI41" s="128">
        <f t="shared" si="9"/>
        <v>0</v>
      </c>
      <c r="AJ41" s="128">
        <f t="shared" si="10"/>
        <v>0</v>
      </c>
      <c r="AK41" s="32"/>
      <c r="AL41" s="32"/>
      <c r="AM41" s="32"/>
      <c r="AN41" s="32"/>
      <c r="AO41" s="32"/>
      <c r="AP41" s="32"/>
      <c r="AQ41" s="32"/>
      <c r="AR41" s="32"/>
    </row>
    <row r="42" spans="1:44" s="126" customFormat="1" ht="30" customHeight="1">
      <c r="A42" s="72"/>
      <c r="B42" s="103"/>
      <c r="C42" s="107"/>
      <c r="D42" s="107"/>
      <c r="E42" s="107"/>
      <c r="F42" s="107"/>
      <c r="G42" s="107"/>
      <c r="H42" s="107"/>
      <c r="I42" s="74">
        <f t="shared" si="0"/>
        <v>0</v>
      </c>
      <c r="J42" s="75">
        <f t="shared" si="1"/>
        <v>0</v>
      </c>
      <c r="K42" s="120">
        <f t="shared" si="2"/>
        <v>0</v>
      </c>
      <c r="L42" s="46"/>
      <c r="M42" s="48"/>
      <c r="N42" s="53"/>
      <c r="O42" s="50"/>
      <c r="P42" s="72"/>
      <c r="Q42" s="127"/>
      <c r="R42" s="85">
        <f t="shared" si="4"/>
        <v>0</v>
      </c>
      <c r="S42" s="87">
        <f t="shared" si="5"/>
        <v>0</v>
      </c>
      <c r="T42" s="88">
        <f t="shared" si="6"/>
        <v>0</v>
      </c>
      <c r="U42" s="76">
        <f t="shared" si="7"/>
        <v>0</v>
      </c>
      <c r="V42" s="31"/>
      <c r="W42" s="31"/>
      <c r="X42" s="31"/>
      <c r="Y42" s="31"/>
      <c r="Z42" s="32"/>
      <c r="AA42" s="32"/>
      <c r="AB42" s="32"/>
      <c r="AC42" s="32"/>
      <c r="AD42" s="32"/>
      <c r="AE42" s="32"/>
      <c r="AF42" s="32"/>
      <c r="AG42" s="82">
        <f t="shared" si="14"/>
        <v>0</v>
      </c>
      <c r="AH42" s="128">
        <f t="shared" si="8"/>
        <v>0</v>
      </c>
      <c r="AI42" s="128">
        <f t="shared" si="9"/>
        <v>0</v>
      </c>
      <c r="AJ42" s="128">
        <f t="shared" si="10"/>
        <v>0</v>
      </c>
      <c r="AK42" s="32"/>
      <c r="AL42" s="32"/>
      <c r="AM42" s="32"/>
      <c r="AN42" s="32"/>
      <c r="AO42" s="32"/>
      <c r="AP42" s="32"/>
      <c r="AQ42" s="32"/>
      <c r="AR42" s="32"/>
    </row>
    <row r="43" spans="1:44" s="126" customFormat="1" ht="30" customHeight="1">
      <c r="A43" s="72"/>
      <c r="B43" s="103"/>
      <c r="C43" s="107"/>
      <c r="D43" s="107"/>
      <c r="E43" s="107"/>
      <c r="F43" s="107"/>
      <c r="G43" s="107"/>
      <c r="H43" s="107"/>
      <c r="I43" s="74">
        <f t="shared" si="0"/>
        <v>0</v>
      </c>
      <c r="J43" s="75">
        <f t="shared" si="1"/>
        <v>0</v>
      </c>
      <c r="K43" s="120">
        <f t="shared" si="2"/>
        <v>0</v>
      </c>
      <c r="L43" s="46"/>
      <c r="M43" s="48"/>
      <c r="N43" s="53"/>
      <c r="O43" s="50"/>
      <c r="P43" s="72"/>
      <c r="Q43" s="127"/>
      <c r="R43" s="85">
        <f t="shared" si="4"/>
        <v>0</v>
      </c>
      <c r="S43" s="87">
        <f t="shared" si="5"/>
        <v>0</v>
      </c>
      <c r="T43" s="88">
        <f t="shared" si="6"/>
        <v>0</v>
      </c>
      <c r="U43" s="76">
        <f t="shared" si="7"/>
        <v>0</v>
      </c>
      <c r="V43" s="31"/>
      <c r="W43" s="31"/>
      <c r="X43" s="31"/>
      <c r="Y43" s="31"/>
      <c r="Z43" s="32"/>
      <c r="AA43" s="32"/>
      <c r="AB43" s="32"/>
      <c r="AC43" s="32"/>
      <c r="AD43" s="32"/>
      <c r="AE43" s="32"/>
      <c r="AF43" s="32"/>
      <c r="AG43" s="82">
        <f t="shared" si="14"/>
        <v>0</v>
      </c>
      <c r="AH43" s="128">
        <f t="shared" si="8"/>
        <v>0</v>
      </c>
      <c r="AI43" s="128">
        <f t="shared" si="9"/>
        <v>0</v>
      </c>
      <c r="AJ43" s="128">
        <f t="shared" si="10"/>
        <v>0</v>
      </c>
      <c r="AK43" s="32"/>
      <c r="AL43" s="32"/>
      <c r="AM43" s="32"/>
      <c r="AN43" s="32"/>
      <c r="AO43" s="32"/>
      <c r="AP43" s="32"/>
      <c r="AQ43" s="32"/>
      <c r="AR43" s="32"/>
    </row>
    <row r="44" spans="1:44" s="126" customFormat="1" ht="30" customHeight="1">
      <c r="A44" s="72"/>
      <c r="B44" s="103"/>
      <c r="C44" s="107"/>
      <c r="D44" s="107"/>
      <c r="E44" s="107"/>
      <c r="F44" s="107"/>
      <c r="G44" s="107"/>
      <c r="H44" s="107"/>
      <c r="I44" s="74">
        <f t="shared" si="0"/>
        <v>0</v>
      </c>
      <c r="J44" s="75">
        <f t="shared" si="1"/>
        <v>0</v>
      </c>
      <c r="K44" s="120">
        <f t="shared" si="2"/>
        <v>0</v>
      </c>
      <c r="L44" s="46"/>
      <c r="M44" s="48"/>
      <c r="N44" s="53"/>
      <c r="O44" s="50"/>
      <c r="P44" s="72"/>
      <c r="Q44" s="127"/>
      <c r="R44" s="85">
        <f t="shared" si="4"/>
        <v>0</v>
      </c>
      <c r="S44" s="87">
        <f t="shared" si="5"/>
        <v>0</v>
      </c>
      <c r="T44" s="88">
        <f t="shared" si="6"/>
        <v>0</v>
      </c>
      <c r="U44" s="76">
        <f t="shared" si="7"/>
        <v>0</v>
      </c>
      <c r="V44" s="31"/>
      <c r="W44" s="31"/>
      <c r="X44" s="31"/>
      <c r="Y44" s="31"/>
      <c r="Z44" s="32"/>
      <c r="AA44" s="32"/>
      <c r="AB44" s="32"/>
      <c r="AC44" s="32"/>
      <c r="AD44" s="32"/>
      <c r="AE44" s="32"/>
      <c r="AF44" s="32"/>
      <c r="AG44" s="82">
        <f t="shared" si="14"/>
        <v>0</v>
      </c>
      <c r="AH44" s="128">
        <f t="shared" si="8"/>
        <v>0</v>
      </c>
      <c r="AI44" s="128">
        <f t="shared" si="9"/>
        <v>0</v>
      </c>
      <c r="AJ44" s="128">
        <f t="shared" si="10"/>
        <v>0</v>
      </c>
      <c r="AK44" s="32"/>
      <c r="AL44" s="32"/>
      <c r="AM44" s="32"/>
      <c r="AN44" s="32"/>
      <c r="AO44" s="32"/>
      <c r="AP44" s="32"/>
      <c r="AQ44" s="32"/>
      <c r="AR44" s="32"/>
    </row>
    <row r="45" spans="1:44" s="126" customFormat="1" ht="30" customHeight="1">
      <c r="A45" s="72"/>
      <c r="B45" s="103"/>
      <c r="C45" s="107"/>
      <c r="D45" s="107"/>
      <c r="E45" s="107"/>
      <c r="F45" s="107"/>
      <c r="G45" s="107"/>
      <c r="H45" s="107"/>
      <c r="I45" s="74">
        <f t="shared" si="0"/>
        <v>0</v>
      </c>
      <c r="J45" s="75">
        <f t="shared" si="1"/>
        <v>0</v>
      </c>
      <c r="K45" s="120">
        <f t="shared" si="2"/>
        <v>0</v>
      </c>
      <c r="L45" s="46"/>
      <c r="M45" s="48"/>
      <c r="N45" s="53"/>
      <c r="O45" s="50"/>
      <c r="P45" s="72"/>
      <c r="Q45" s="127"/>
      <c r="R45" s="85">
        <f t="shared" si="4"/>
        <v>0</v>
      </c>
      <c r="S45" s="87">
        <f t="shared" si="5"/>
        <v>0</v>
      </c>
      <c r="T45" s="88">
        <f t="shared" si="6"/>
        <v>0</v>
      </c>
      <c r="U45" s="76">
        <f t="shared" si="7"/>
        <v>0</v>
      </c>
      <c r="V45" s="31"/>
      <c r="W45" s="31"/>
      <c r="X45" s="31"/>
      <c r="Y45" s="31"/>
      <c r="Z45" s="32"/>
      <c r="AA45" s="32"/>
      <c r="AB45" s="32"/>
      <c r="AC45" s="32"/>
      <c r="AD45" s="32"/>
      <c r="AE45" s="32"/>
      <c r="AF45" s="32"/>
      <c r="AG45" s="82">
        <f t="shared" si="14"/>
        <v>0</v>
      </c>
      <c r="AH45" s="128">
        <f t="shared" si="8"/>
        <v>0</v>
      </c>
      <c r="AI45" s="128">
        <f t="shared" si="9"/>
        <v>0</v>
      </c>
      <c r="AJ45" s="128">
        <f t="shared" si="10"/>
        <v>0</v>
      </c>
      <c r="AK45" s="32"/>
      <c r="AL45" s="32"/>
      <c r="AM45" s="32"/>
      <c r="AN45" s="32"/>
      <c r="AO45" s="32"/>
      <c r="AP45" s="32"/>
      <c r="AQ45" s="32"/>
      <c r="AR45" s="32"/>
    </row>
    <row r="46" spans="1:44" s="126" customFormat="1" ht="30" customHeight="1">
      <c r="A46" s="72"/>
      <c r="B46" s="103"/>
      <c r="C46" s="107"/>
      <c r="D46" s="107"/>
      <c r="E46" s="107"/>
      <c r="F46" s="107"/>
      <c r="G46" s="129"/>
      <c r="H46" s="107"/>
      <c r="I46" s="74">
        <f t="shared" si="0"/>
        <v>0</v>
      </c>
      <c r="J46" s="75">
        <f t="shared" si="1"/>
        <v>0</v>
      </c>
      <c r="K46" s="120">
        <f t="shared" si="2"/>
        <v>0</v>
      </c>
      <c r="L46" s="46"/>
      <c r="M46" s="48"/>
      <c r="N46" s="53"/>
      <c r="O46" s="50"/>
      <c r="P46" s="72"/>
      <c r="Q46" s="130">
        <v>1</v>
      </c>
      <c r="R46" s="85">
        <f t="shared" si="4"/>
        <v>0</v>
      </c>
      <c r="S46" s="87">
        <f t="shared" si="5"/>
        <v>0</v>
      </c>
      <c r="T46" s="88">
        <f t="shared" si="6"/>
        <v>0</v>
      </c>
      <c r="U46" s="76" t="str">
        <f t="shared" si="7"/>
        <v>Probabilité d'accident réduite</v>
      </c>
      <c r="V46" s="31"/>
      <c r="W46" s="31"/>
      <c r="X46" s="31"/>
      <c r="Y46" s="31"/>
      <c r="Z46" s="32"/>
      <c r="AA46" s="32"/>
      <c r="AB46" s="32"/>
      <c r="AC46" s="32"/>
      <c r="AD46" s="32"/>
      <c r="AE46" s="32"/>
      <c r="AF46" s="32"/>
      <c r="AG46" s="82">
        <f t="shared" si="14"/>
        <v>0</v>
      </c>
      <c r="AH46" s="128">
        <f t="shared" si="8"/>
        <v>0</v>
      </c>
      <c r="AI46" s="128">
        <f t="shared" si="9"/>
        <v>0</v>
      </c>
      <c r="AJ46" s="128">
        <f t="shared" si="10"/>
        <v>0</v>
      </c>
      <c r="AK46" s="32"/>
      <c r="AL46" s="32"/>
      <c r="AM46" s="32"/>
      <c r="AN46" s="32"/>
      <c r="AO46" s="32"/>
      <c r="AP46" s="32"/>
      <c r="AQ46" s="32"/>
      <c r="AR46" s="32"/>
    </row>
    <row r="47" spans="1:44" s="126" customFormat="1" ht="30" customHeight="1">
      <c r="A47" s="72"/>
      <c r="B47" s="103"/>
      <c r="C47" s="107"/>
      <c r="D47" s="107"/>
      <c r="E47" s="107"/>
      <c r="F47" s="107"/>
      <c r="G47" s="129"/>
      <c r="H47" s="107"/>
      <c r="I47" s="74">
        <f t="shared" si="0"/>
        <v>0</v>
      </c>
      <c r="J47" s="75">
        <f t="shared" si="1"/>
        <v>0</v>
      </c>
      <c r="K47" s="120">
        <f t="shared" si="2"/>
        <v>0</v>
      </c>
      <c r="L47" s="46"/>
      <c r="M47" s="48"/>
      <c r="N47" s="53"/>
      <c r="O47" s="50"/>
      <c r="P47" s="72"/>
      <c r="Q47" s="130"/>
      <c r="R47" s="85">
        <f t="shared" si="4"/>
        <v>0</v>
      </c>
      <c r="S47" s="87">
        <f t="shared" si="5"/>
        <v>0</v>
      </c>
      <c r="T47" s="88">
        <f t="shared" si="6"/>
        <v>0</v>
      </c>
      <c r="U47" s="76">
        <f t="shared" si="7"/>
        <v>0</v>
      </c>
      <c r="V47" s="31"/>
      <c r="W47" s="31"/>
      <c r="X47" s="31"/>
      <c r="Y47" s="31"/>
      <c r="Z47" s="32"/>
      <c r="AA47" s="32"/>
      <c r="AB47" s="32"/>
      <c r="AC47" s="32"/>
      <c r="AD47" s="32"/>
      <c r="AE47" s="32"/>
      <c r="AF47" s="32"/>
      <c r="AG47" s="82">
        <f t="shared" si="14"/>
        <v>0</v>
      </c>
      <c r="AH47" s="128">
        <f t="shared" si="8"/>
        <v>0</v>
      </c>
      <c r="AI47" s="128">
        <f t="shared" si="9"/>
        <v>0</v>
      </c>
      <c r="AJ47" s="128">
        <f t="shared" si="10"/>
        <v>0</v>
      </c>
      <c r="AK47" s="32"/>
      <c r="AL47" s="32"/>
      <c r="AM47" s="32"/>
      <c r="AN47" s="32"/>
      <c r="AO47" s="32"/>
      <c r="AP47" s="32"/>
      <c r="AQ47" s="32"/>
      <c r="AR47" s="32"/>
    </row>
    <row r="48" spans="1:44" s="126" customFormat="1" ht="30" customHeight="1">
      <c r="A48" s="72"/>
      <c r="B48" s="103"/>
      <c r="C48" s="107"/>
      <c r="D48" s="107"/>
      <c r="E48" s="107"/>
      <c r="F48" s="107"/>
      <c r="G48" s="107"/>
      <c r="H48" s="107"/>
      <c r="I48" s="74">
        <f t="shared" si="0"/>
        <v>0</v>
      </c>
      <c r="J48" s="75">
        <f t="shared" si="1"/>
        <v>0</v>
      </c>
      <c r="K48" s="120">
        <f t="shared" si="2"/>
        <v>0</v>
      </c>
      <c r="L48" s="46"/>
      <c r="M48" s="48"/>
      <c r="N48" s="53"/>
      <c r="O48" s="50"/>
      <c r="P48" s="72"/>
      <c r="Q48" s="127"/>
      <c r="R48" s="85">
        <f t="shared" si="4"/>
        <v>0</v>
      </c>
      <c r="S48" s="87">
        <f t="shared" si="5"/>
        <v>0</v>
      </c>
      <c r="T48" s="88">
        <f t="shared" si="6"/>
        <v>0</v>
      </c>
      <c r="U48" s="76">
        <f t="shared" si="7"/>
        <v>0</v>
      </c>
      <c r="V48" s="31"/>
      <c r="W48" s="31"/>
      <c r="X48" s="31"/>
      <c r="Y48" s="31"/>
      <c r="Z48" s="32"/>
      <c r="AA48" s="32"/>
      <c r="AB48" s="32"/>
      <c r="AC48" s="32"/>
      <c r="AD48" s="32"/>
      <c r="AE48" s="32"/>
      <c r="AF48" s="32"/>
      <c r="AG48" s="82"/>
      <c r="AH48" s="128">
        <f t="shared" si="8"/>
        <v>0</v>
      </c>
      <c r="AI48" s="128">
        <f t="shared" si="9"/>
        <v>0</v>
      </c>
      <c r="AJ48" s="128">
        <f t="shared" si="10"/>
        <v>0</v>
      </c>
      <c r="AK48" s="32"/>
      <c r="AL48" s="32"/>
      <c r="AM48" s="32"/>
      <c r="AN48" s="32"/>
      <c r="AO48" s="32"/>
      <c r="AP48" s="32"/>
      <c r="AQ48" s="32"/>
      <c r="AR48" s="32"/>
    </row>
    <row r="49" spans="1:44" s="126" customFormat="1" ht="30" customHeight="1">
      <c r="A49" s="72"/>
      <c r="B49" s="103"/>
      <c r="C49" s="107"/>
      <c r="D49" s="107"/>
      <c r="E49" s="107"/>
      <c r="F49" s="107"/>
      <c r="G49" s="107"/>
      <c r="H49" s="107"/>
      <c r="I49" s="74">
        <f t="shared" si="0"/>
        <v>0</v>
      </c>
      <c r="J49" s="75">
        <f t="shared" si="1"/>
        <v>0</v>
      </c>
      <c r="K49" s="120">
        <f t="shared" si="2"/>
        <v>0</v>
      </c>
      <c r="L49" s="46"/>
      <c r="M49" s="48"/>
      <c r="N49" s="53"/>
      <c r="O49" s="50"/>
      <c r="P49" s="72"/>
      <c r="Q49" s="127"/>
      <c r="R49" s="85">
        <f t="shared" si="4"/>
        <v>0</v>
      </c>
      <c r="S49" s="87">
        <f t="shared" si="5"/>
        <v>0</v>
      </c>
      <c r="T49" s="88">
        <f t="shared" si="6"/>
        <v>0</v>
      </c>
      <c r="U49" s="76">
        <f t="shared" si="7"/>
        <v>0</v>
      </c>
      <c r="V49" s="31"/>
      <c r="W49" s="31"/>
      <c r="X49" s="31"/>
      <c r="Y49" s="31"/>
      <c r="Z49" s="32"/>
      <c r="AA49" s="32"/>
      <c r="AB49" s="32"/>
      <c r="AC49" s="32"/>
      <c r="AD49" s="32"/>
      <c r="AE49" s="32"/>
      <c r="AF49" s="32"/>
      <c r="AG49" s="82">
        <f aca="true" t="shared" si="15" ref="AG49:AG55">H49*G49</f>
        <v>0</v>
      </c>
      <c r="AH49" s="128">
        <f t="shared" si="8"/>
        <v>0</v>
      </c>
      <c r="AI49" s="128">
        <f t="shared" si="9"/>
        <v>0</v>
      </c>
      <c r="AJ49" s="128">
        <f t="shared" si="10"/>
        <v>0</v>
      </c>
      <c r="AK49" s="32"/>
      <c r="AL49" s="32"/>
      <c r="AM49" s="32"/>
      <c r="AN49" s="32"/>
      <c r="AO49" s="32"/>
      <c r="AP49" s="32"/>
      <c r="AQ49" s="32"/>
      <c r="AR49" s="32"/>
    </row>
    <row r="50" spans="1:44" s="126" customFormat="1" ht="30" customHeight="1">
      <c r="A50" s="72"/>
      <c r="B50" s="103"/>
      <c r="C50" s="107"/>
      <c r="D50" s="107"/>
      <c r="E50" s="107"/>
      <c r="F50" s="107"/>
      <c r="G50" s="107"/>
      <c r="H50" s="107"/>
      <c r="I50" s="74">
        <f t="shared" si="0"/>
        <v>0</v>
      </c>
      <c r="J50" s="75">
        <f t="shared" si="1"/>
        <v>0</v>
      </c>
      <c r="K50" s="120">
        <f t="shared" si="2"/>
        <v>0</v>
      </c>
      <c r="L50" s="46"/>
      <c r="M50" s="48"/>
      <c r="N50" s="53"/>
      <c r="O50" s="50"/>
      <c r="P50" s="72"/>
      <c r="Q50" s="127">
        <v>1</v>
      </c>
      <c r="R50" s="85">
        <f t="shared" si="4"/>
        <v>0</v>
      </c>
      <c r="S50" s="87">
        <f t="shared" si="5"/>
        <v>0</v>
      </c>
      <c r="T50" s="88">
        <f t="shared" si="6"/>
        <v>0</v>
      </c>
      <c r="U50" s="76" t="str">
        <f t="shared" si="7"/>
        <v>Probabilité d'accident réduite</v>
      </c>
      <c r="V50" s="31"/>
      <c r="W50" s="31"/>
      <c r="X50" s="31"/>
      <c r="Y50" s="31"/>
      <c r="Z50" s="32"/>
      <c r="AA50" s="32"/>
      <c r="AB50" s="32"/>
      <c r="AC50" s="32"/>
      <c r="AD50" s="32"/>
      <c r="AE50" s="32"/>
      <c r="AF50" s="32"/>
      <c r="AG50" s="82">
        <f t="shared" si="15"/>
        <v>0</v>
      </c>
      <c r="AH50" s="128">
        <f t="shared" si="8"/>
        <v>0</v>
      </c>
      <c r="AI50" s="128">
        <f t="shared" si="9"/>
        <v>0</v>
      </c>
      <c r="AJ50" s="128">
        <f t="shared" si="10"/>
        <v>0</v>
      </c>
      <c r="AK50" s="32"/>
      <c r="AL50" s="32"/>
      <c r="AM50" s="32"/>
      <c r="AN50" s="32"/>
      <c r="AO50" s="32"/>
      <c r="AP50" s="32"/>
      <c r="AQ50" s="32"/>
      <c r="AR50" s="32"/>
    </row>
    <row r="51" spans="1:44" s="126" customFormat="1" ht="30" customHeight="1">
      <c r="A51" s="72"/>
      <c r="B51" s="103"/>
      <c r="C51" s="107"/>
      <c r="D51" s="107"/>
      <c r="E51" s="107"/>
      <c r="F51" s="107"/>
      <c r="G51" s="107"/>
      <c r="H51" s="107"/>
      <c r="I51" s="74">
        <f t="shared" si="0"/>
        <v>0</v>
      </c>
      <c r="J51" s="75">
        <f t="shared" si="1"/>
        <v>0</v>
      </c>
      <c r="K51" s="120">
        <f t="shared" si="2"/>
        <v>0</v>
      </c>
      <c r="L51" s="46"/>
      <c r="M51" s="48"/>
      <c r="N51" s="53"/>
      <c r="O51" s="50"/>
      <c r="P51" s="72"/>
      <c r="Q51" s="127"/>
      <c r="R51" s="85">
        <f t="shared" si="4"/>
        <v>0</v>
      </c>
      <c r="S51" s="87">
        <f t="shared" si="5"/>
        <v>0</v>
      </c>
      <c r="T51" s="88">
        <f t="shared" si="6"/>
        <v>0</v>
      </c>
      <c r="U51" s="76">
        <f t="shared" si="7"/>
        <v>0</v>
      </c>
      <c r="V51" s="31"/>
      <c r="W51" s="31"/>
      <c r="X51" s="31"/>
      <c r="Y51" s="31"/>
      <c r="Z51" s="32"/>
      <c r="AA51" s="32"/>
      <c r="AB51" s="32"/>
      <c r="AC51" s="32"/>
      <c r="AD51" s="32"/>
      <c r="AE51" s="32"/>
      <c r="AF51" s="32"/>
      <c r="AG51" s="82">
        <f t="shared" si="15"/>
        <v>0</v>
      </c>
      <c r="AH51" s="128">
        <f t="shared" si="8"/>
        <v>0</v>
      </c>
      <c r="AI51" s="128">
        <f t="shared" si="9"/>
        <v>0</v>
      </c>
      <c r="AJ51" s="128">
        <f t="shared" si="10"/>
        <v>0</v>
      </c>
      <c r="AK51" s="32"/>
      <c r="AL51" s="32"/>
      <c r="AM51" s="32"/>
      <c r="AN51" s="32"/>
      <c r="AO51" s="32"/>
      <c r="AP51" s="32"/>
      <c r="AQ51" s="32"/>
      <c r="AR51" s="32"/>
    </row>
    <row r="52" spans="1:44" s="126" customFormat="1" ht="30" customHeight="1">
      <c r="A52" s="72"/>
      <c r="B52" s="103"/>
      <c r="C52" s="107"/>
      <c r="D52" s="107"/>
      <c r="E52" s="107"/>
      <c r="F52" s="107"/>
      <c r="G52" s="107"/>
      <c r="H52" s="107"/>
      <c r="I52" s="74">
        <f t="shared" si="0"/>
        <v>0</v>
      </c>
      <c r="J52" s="75">
        <f t="shared" si="1"/>
        <v>0</v>
      </c>
      <c r="K52" s="120">
        <f t="shared" si="2"/>
        <v>0</v>
      </c>
      <c r="L52" s="46"/>
      <c r="M52" s="48"/>
      <c r="N52" s="53"/>
      <c r="O52" s="50"/>
      <c r="P52" s="72"/>
      <c r="Q52" s="127"/>
      <c r="R52" s="85">
        <f t="shared" si="4"/>
        <v>0</v>
      </c>
      <c r="S52" s="87">
        <f t="shared" si="5"/>
        <v>0</v>
      </c>
      <c r="T52" s="88">
        <f t="shared" si="6"/>
        <v>0</v>
      </c>
      <c r="U52" s="76">
        <f t="shared" si="7"/>
        <v>0</v>
      </c>
      <c r="V52" s="31"/>
      <c r="W52" s="31"/>
      <c r="X52" s="31"/>
      <c r="Y52" s="31"/>
      <c r="Z52" s="32"/>
      <c r="AA52" s="32"/>
      <c r="AB52" s="32"/>
      <c r="AC52" s="32"/>
      <c r="AD52" s="32"/>
      <c r="AE52" s="32"/>
      <c r="AF52" s="32"/>
      <c r="AG52" s="82">
        <f t="shared" si="15"/>
        <v>0</v>
      </c>
      <c r="AH52" s="128">
        <f t="shared" si="8"/>
        <v>0</v>
      </c>
      <c r="AI52" s="128">
        <f t="shared" si="9"/>
        <v>0</v>
      </c>
      <c r="AJ52" s="128">
        <f t="shared" si="10"/>
        <v>0</v>
      </c>
      <c r="AK52" s="32"/>
      <c r="AL52" s="32"/>
      <c r="AM52" s="32"/>
      <c r="AN52" s="32"/>
      <c r="AO52" s="32"/>
      <c r="AP52" s="32"/>
      <c r="AQ52" s="32"/>
      <c r="AR52" s="32"/>
    </row>
    <row r="53" spans="1:44" s="126" customFormat="1" ht="30" customHeight="1">
      <c r="A53" s="72"/>
      <c r="B53" s="103"/>
      <c r="C53" s="107"/>
      <c r="D53" s="107"/>
      <c r="E53" s="107"/>
      <c r="F53" s="107"/>
      <c r="G53" s="107"/>
      <c r="H53" s="107"/>
      <c r="I53" s="74">
        <f t="shared" si="0"/>
        <v>0</v>
      </c>
      <c r="J53" s="75">
        <f t="shared" si="1"/>
        <v>0</v>
      </c>
      <c r="K53" s="120">
        <f t="shared" si="2"/>
        <v>0</v>
      </c>
      <c r="L53" s="46"/>
      <c r="M53" s="48"/>
      <c r="N53" s="53"/>
      <c r="O53" s="50"/>
      <c r="P53" s="72"/>
      <c r="Q53" s="127"/>
      <c r="R53" s="85">
        <f t="shared" si="4"/>
        <v>0</v>
      </c>
      <c r="S53" s="87">
        <f t="shared" si="5"/>
        <v>0</v>
      </c>
      <c r="T53" s="88">
        <f t="shared" si="6"/>
        <v>0</v>
      </c>
      <c r="U53" s="76">
        <f t="shared" si="7"/>
        <v>0</v>
      </c>
      <c r="V53" s="31"/>
      <c r="W53" s="31"/>
      <c r="X53" s="31"/>
      <c r="Y53" s="31"/>
      <c r="Z53" s="32"/>
      <c r="AA53" s="32"/>
      <c r="AB53" s="32"/>
      <c r="AC53" s="32"/>
      <c r="AD53" s="32"/>
      <c r="AE53" s="32"/>
      <c r="AF53" s="32"/>
      <c r="AG53" s="82">
        <f t="shared" si="15"/>
        <v>0</v>
      </c>
      <c r="AH53" s="128">
        <f t="shared" si="8"/>
        <v>0</v>
      </c>
      <c r="AI53" s="128">
        <f t="shared" si="9"/>
        <v>0</v>
      </c>
      <c r="AJ53" s="128">
        <f t="shared" si="10"/>
        <v>0</v>
      </c>
      <c r="AK53" s="32"/>
      <c r="AL53" s="32"/>
      <c r="AM53" s="32"/>
      <c r="AN53" s="32"/>
      <c r="AO53" s="32"/>
      <c r="AP53" s="32"/>
      <c r="AQ53" s="32"/>
      <c r="AR53" s="32"/>
    </row>
    <row r="54" spans="1:44" s="126" customFormat="1" ht="30" customHeight="1">
      <c r="A54" s="72"/>
      <c r="B54" s="103"/>
      <c r="C54" s="107"/>
      <c r="D54" s="107"/>
      <c r="E54" s="107"/>
      <c r="F54" s="107"/>
      <c r="G54" s="129"/>
      <c r="H54" s="107"/>
      <c r="I54" s="74">
        <f t="shared" si="0"/>
        <v>0</v>
      </c>
      <c r="J54" s="75">
        <f t="shared" si="1"/>
        <v>0</v>
      </c>
      <c r="K54" s="120">
        <f t="shared" si="2"/>
        <v>0</v>
      </c>
      <c r="L54" s="46"/>
      <c r="M54" s="48"/>
      <c r="N54" s="53"/>
      <c r="O54" s="50"/>
      <c r="P54" s="72"/>
      <c r="Q54" s="130"/>
      <c r="R54" s="85">
        <f t="shared" si="4"/>
        <v>0</v>
      </c>
      <c r="S54" s="87">
        <f t="shared" si="5"/>
        <v>0</v>
      </c>
      <c r="T54" s="88">
        <f t="shared" si="6"/>
        <v>0</v>
      </c>
      <c r="U54" s="76">
        <f t="shared" si="7"/>
        <v>0</v>
      </c>
      <c r="V54" s="31"/>
      <c r="W54" s="31"/>
      <c r="X54" s="31"/>
      <c r="Y54" s="31"/>
      <c r="Z54" s="32"/>
      <c r="AA54" s="32"/>
      <c r="AB54" s="32"/>
      <c r="AC54" s="32"/>
      <c r="AD54" s="32"/>
      <c r="AE54" s="32"/>
      <c r="AF54" s="32"/>
      <c r="AG54" s="82">
        <f t="shared" si="15"/>
        <v>0</v>
      </c>
      <c r="AH54" s="128">
        <f t="shared" si="8"/>
        <v>0</v>
      </c>
      <c r="AI54" s="128">
        <f t="shared" si="9"/>
        <v>0</v>
      </c>
      <c r="AJ54" s="128">
        <f t="shared" si="10"/>
        <v>0</v>
      </c>
      <c r="AK54" s="32"/>
      <c r="AL54" s="32"/>
      <c r="AM54" s="32"/>
      <c r="AN54" s="32"/>
      <c r="AO54" s="32"/>
      <c r="AP54" s="32"/>
      <c r="AQ54" s="32"/>
      <c r="AR54" s="32"/>
    </row>
    <row r="55" spans="1:44" s="126" customFormat="1" ht="30" customHeight="1">
      <c r="A55" s="72"/>
      <c r="B55" s="103"/>
      <c r="C55" s="107"/>
      <c r="D55" s="107"/>
      <c r="E55" s="107"/>
      <c r="F55" s="107"/>
      <c r="G55" s="129"/>
      <c r="H55" s="107"/>
      <c r="I55" s="74">
        <f t="shared" si="0"/>
        <v>0</v>
      </c>
      <c r="J55" s="75">
        <f t="shared" si="1"/>
        <v>0</v>
      </c>
      <c r="K55" s="120">
        <f t="shared" si="2"/>
        <v>0</v>
      </c>
      <c r="L55" s="46"/>
      <c r="M55" s="48"/>
      <c r="N55" s="53"/>
      <c r="O55" s="50"/>
      <c r="P55" s="72"/>
      <c r="Q55" s="130"/>
      <c r="R55" s="85">
        <f t="shared" si="4"/>
        <v>0</v>
      </c>
      <c r="S55" s="87">
        <f t="shared" si="5"/>
        <v>0</v>
      </c>
      <c r="T55" s="88">
        <f t="shared" si="6"/>
        <v>0</v>
      </c>
      <c r="U55" s="76">
        <f t="shared" si="7"/>
        <v>0</v>
      </c>
      <c r="V55" s="31"/>
      <c r="W55" s="31"/>
      <c r="X55" s="31"/>
      <c r="Y55" s="31"/>
      <c r="Z55" s="32"/>
      <c r="AA55" s="32"/>
      <c r="AB55" s="32"/>
      <c r="AC55" s="32"/>
      <c r="AD55" s="32"/>
      <c r="AE55" s="32"/>
      <c r="AF55" s="32"/>
      <c r="AG55" s="82">
        <f t="shared" si="15"/>
        <v>0</v>
      </c>
      <c r="AH55" s="128">
        <f t="shared" si="8"/>
        <v>0</v>
      </c>
      <c r="AI55" s="128">
        <f t="shared" si="9"/>
        <v>0</v>
      </c>
      <c r="AJ55" s="128">
        <f t="shared" si="10"/>
        <v>0</v>
      </c>
      <c r="AK55" s="32"/>
      <c r="AL55" s="32"/>
      <c r="AM55" s="32"/>
      <c r="AN55" s="32"/>
      <c r="AO55" s="32"/>
      <c r="AP55" s="32"/>
      <c r="AQ55" s="32"/>
      <c r="AR55" s="32"/>
    </row>
    <row r="56" spans="1:44" s="126" customFormat="1" ht="30" customHeight="1">
      <c r="A56" s="72"/>
      <c r="B56" s="103"/>
      <c r="C56" s="107"/>
      <c r="D56" s="107"/>
      <c r="E56" s="107"/>
      <c r="F56" s="107"/>
      <c r="G56" s="107"/>
      <c r="H56" s="107"/>
      <c r="I56" s="74">
        <f t="shared" si="0"/>
        <v>0</v>
      </c>
      <c r="J56" s="75">
        <f t="shared" si="1"/>
        <v>0</v>
      </c>
      <c r="K56" s="120">
        <f t="shared" si="2"/>
        <v>0</v>
      </c>
      <c r="L56" s="46"/>
      <c r="M56" s="48"/>
      <c r="N56" s="53"/>
      <c r="O56" s="50"/>
      <c r="P56" s="72"/>
      <c r="Q56" s="127"/>
      <c r="R56" s="85">
        <f t="shared" si="4"/>
        <v>0</v>
      </c>
      <c r="S56" s="87">
        <f t="shared" si="5"/>
        <v>0</v>
      </c>
      <c r="T56" s="88">
        <f t="shared" si="6"/>
        <v>0</v>
      </c>
      <c r="U56" s="76">
        <f t="shared" si="7"/>
        <v>0</v>
      </c>
      <c r="V56" s="31"/>
      <c r="W56" s="31"/>
      <c r="X56" s="31"/>
      <c r="Y56" s="31"/>
      <c r="Z56" s="32"/>
      <c r="AA56" s="32"/>
      <c r="AB56" s="32"/>
      <c r="AC56" s="32"/>
      <c r="AD56" s="32"/>
      <c r="AE56" s="32"/>
      <c r="AF56" s="32"/>
      <c r="AG56" s="82"/>
      <c r="AH56" s="128">
        <f t="shared" si="8"/>
        <v>0</v>
      </c>
      <c r="AI56" s="128">
        <f t="shared" si="9"/>
        <v>0</v>
      </c>
      <c r="AJ56" s="128">
        <f t="shared" si="10"/>
        <v>0</v>
      </c>
      <c r="AK56" s="32"/>
      <c r="AL56" s="32"/>
      <c r="AM56" s="32"/>
      <c r="AN56" s="32"/>
      <c r="AO56" s="32"/>
      <c r="AP56" s="32"/>
      <c r="AQ56" s="32"/>
      <c r="AR56" s="32"/>
    </row>
    <row r="57" spans="1:44" s="126" customFormat="1" ht="30" customHeight="1">
      <c r="A57" s="72"/>
      <c r="B57" s="103"/>
      <c r="C57" s="107"/>
      <c r="D57" s="107"/>
      <c r="E57" s="107"/>
      <c r="F57" s="107"/>
      <c r="G57" s="107"/>
      <c r="H57" s="107"/>
      <c r="I57" s="74">
        <f t="shared" si="0"/>
        <v>0</v>
      </c>
      <c r="J57" s="75">
        <f t="shared" si="1"/>
        <v>0</v>
      </c>
      <c r="K57" s="120">
        <f t="shared" si="2"/>
        <v>0</v>
      </c>
      <c r="L57" s="46"/>
      <c r="M57" s="48"/>
      <c r="N57" s="53"/>
      <c r="O57" s="50"/>
      <c r="P57" s="72"/>
      <c r="Q57" s="127"/>
      <c r="R57" s="85">
        <f t="shared" si="4"/>
        <v>0</v>
      </c>
      <c r="S57" s="87">
        <f t="shared" si="5"/>
        <v>0</v>
      </c>
      <c r="T57" s="88">
        <f t="shared" si="6"/>
        <v>0</v>
      </c>
      <c r="U57" s="76">
        <f t="shared" si="7"/>
        <v>0</v>
      </c>
      <c r="V57" s="31"/>
      <c r="W57" s="31"/>
      <c r="X57" s="31"/>
      <c r="Y57" s="31"/>
      <c r="Z57" s="32"/>
      <c r="AA57" s="32"/>
      <c r="AB57" s="32"/>
      <c r="AC57" s="32"/>
      <c r="AD57" s="32"/>
      <c r="AE57" s="32"/>
      <c r="AF57" s="32"/>
      <c r="AG57" s="82">
        <f aca="true" t="shared" si="16" ref="AG57:AG62">H57*G57</f>
        <v>0</v>
      </c>
      <c r="AH57" s="128">
        <f t="shared" si="8"/>
        <v>0</v>
      </c>
      <c r="AI57" s="128">
        <f t="shared" si="9"/>
        <v>0</v>
      </c>
      <c r="AJ57" s="128">
        <f t="shared" si="10"/>
        <v>0</v>
      </c>
      <c r="AK57" s="32"/>
      <c r="AL57" s="32"/>
      <c r="AM57" s="32"/>
      <c r="AN57" s="32"/>
      <c r="AO57" s="32"/>
      <c r="AP57" s="32"/>
      <c r="AQ57" s="32"/>
      <c r="AR57" s="32"/>
    </row>
    <row r="58" spans="1:44" s="126" customFormat="1" ht="30" customHeight="1">
      <c r="A58" s="72"/>
      <c r="B58" s="103"/>
      <c r="C58" s="107"/>
      <c r="D58" s="107"/>
      <c r="E58" s="107"/>
      <c r="F58" s="107"/>
      <c r="G58" s="107"/>
      <c r="H58" s="107"/>
      <c r="I58" s="74">
        <f t="shared" si="0"/>
        <v>0</v>
      </c>
      <c r="J58" s="75">
        <f t="shared" si="1"/>
        <v>0</v>
      </c>
      <c r="K58" s="120">
        <f t="shared" si="2"/>
        <v>0</v>
      </c>
      <c r="L58" s="46"/>
      <c r="M58" s="48"/>
      <c r="N58" s="53"/>
      <c r="O58" s="50"/>
      <c r="P58" s="72"/>
      <c r="Q58" s="127"/>
      <c r="R58" s="85">
        <f t="shared" si="4"/>
        <v>0</v>
      </c>
      <c r="S58" s="87">
        <f t="shared" si="5"/>
        <v>0</v>
      </c>
      <c r="T58" s="88">
        <f t="shared" si="6"/>
        <v>0</v>
      </c>
      <c r="U58" s="76">
        <f t="shared" si="7"/>
        <v>0</v>
      </c>
      <c r="V58" s="31"/>
      <c r="W58" s="31"/>
      <c r="X58" s="31"/>
      <c r="Y58" s="31"/>
      <c r="Z58" s="32"/>
      <c r="AA58" s="32"/>
      <c r="AB58" s="32"/>
      <c r="AC58" s="32"/>
      <c r="AD58" s="32"/>
      <c r="AE58" s="32"/>
      <c r="AF58" s="32"/>
      <c r="AG58" s="82">
        <f t="shared" si="16"/>
        <v>0</v>
      </c>
      <c r="AH58" s="128">
        <f t="shared" si="8"/>
        <v>0</v>
      </c>
      <c r="AI58" s="128">
        <f t="shared" si="9"/>
        <v>0</v>
      </c>
      <c r="AJ58" s="128">
        <f t="shared" si="10"/>
        <v>0</v>
      </c>
      <c r="AK58" s="32"/>
      <c r="AL58" s="32"/>
      <c r="AM58" s="32"/>
      <c r="AN58" s="32"/>
      <c r="AO58" s="32"/>
      <c r="AP58" s="32"/>
      <c r="AQ58" s="32"/>
      <c r="AR58" s="32"/>
    </row>
    <row r="59" spans="1:44" s="126" customFormat="1" ht="30" customHeight="1">
      <c r="A59" s="72"/>
      <c r="B59" s="103"/>
      <c r="C59" s="107"/>
      <c r="D59" s="107"/>
      <c r="E59" s="107"/>
      <c r="F59" s="107"/>
      <c r="G59" s="107"/>
      <c r="H59" s="107"/>
      <c r="I59" s="74">
        <f t="shared" si="0"/>
        <v>0</v>
      </c>
      <c r="J59" s="75">
        <f t="shared" si="1"/>
        <v>0</v>
      </c>
      <c r="K59" s="120">
        <f t="shared" si="2"/>
        <v>0</v>
      </c>
      <c r="L59" s="46"/>
      <c r="M59" s="48"/>
      <c r="N59" s="53"/>
      <c r="O59" s="50"/>
      <c r="P59" s="72"/>
      <c r="Q59" s="127"/>
      <c r="R59" s="85">
        <f t="shared" si="4"/>
        <v>0</v>
      </c>
      <c r="S59" s="87">
        <f t="shared" si="5"/>
        <v>0</v>
      </c>
      <c r="T59" s="88">
        <f t="shared" si="6"/>
        <v>0</v>
      </c>
      <c r="U59" s="76">
        <f t="shared" si="7"/>
        <v>0</v>
      </c>
      <c r="V59" s="31"/>
      <c r="W59" s="31"/>
      <c r="X59" s="31"/>
      <c r="Y59" s="31"/>
      <c r="Z59" s="32"/>
      <c r="AA59" s="32"/>
      <c r="AB59" s="32"/>
      <c r="AC59" s="32"/>
      <c r="AD59" s="32"/>
      <c r="AE59" s="32"/>
      <c r="AF59" s="32"/>
      <c r="AG59" s="82">
        <f t="shared" si="16"/>
        <v>0</v>
      </c>
      <c r="AH59" s="128">
        <f t="shared" si="8"/>
        <v>0</v>
      </c>
      <c r="AI59" s="128">
        <f t="shared" si="9"/>
        <v>0</v>
      </c>
      <c r="AJ59" s="128">
        <f t="shared" si="10"/>
        <v>0</v>
      </c>
      <c r="AK59" s="32"/>
      <c r="AL59" s="32"/>
      <c r="AM59" s="32"/>
      <c r="AN59" s="32"/>
      <c r="AO59" s="32"/>
      <c r="AP59" s="32"/>
      <c r="AQ59" s="32"/>
      <c r="AR59" s="32"/>
    </row>
    <row r="60" spans="1:44" s="126" customFormat="1" ht="30" customHeight="1">
      <c r="A60" s="72"/>
      <c r="B60" s="103"/>
      <c r="C60" s="107"/>
      <c r="D60" s="107"/>
      <c r="E60" s="107"/>
      <c r="F60" s="107"/>
      <c r="G60" s="107"/>
      <c r="H60" s="107"/>
      <c r="I60" s="74">
        <f t="shared" si="0"/>
        <v>0</v>
      </c>
      <c r="J60" s="75">
        <f t="shared" si="1"/>
        <v>0</v>
      </c>
      <c r="K60" s="120">
        <f t="shared" si="2"/>
        <v>0</v>
      </c>
      <c r="L60" s="46"/>
      <c r="M60" s="48"/>
      <c r="N60" s="53"/>
      <c r="O60" s="50"/>
      <c r="P60" s="72"/>
      <c r="Q60" s="127">
        <v>1</v>
      </c>
      <c r="R60" s="85">
        <f t="shared" si="4"/>
        <v>0</v>
      </c>
      <c r="S60" s="87">
        <f t="shared" si="5"/>
        <v>0</v>
      </c>
      <c r="T60" s="88">
        <f t="shared" si="6"/>
        <v>0</v>
      </c>
      <c r="U60" s="76" t="str">
        <f t="shared" si="7"/>
        <v>Probabilité d'accident réduite</v>
      </c>
      <c r="V60" s="31"/>
      <c r="W60" s="31"/>
      <c r="X60" s="31"/>
      <c r="Y60" s="31"/>
      <c r="Z60" s="32"/>
      <c r="AA60" s="32"/>
      <c r="AB60" s="32"/>
      <c r="AC60" s="32"/>
      <c r="AD60" s="32"/>
      <c r="AE60" s="32"/>
      <c r="AF60" s="32"/>
      <c r="AG60" s="82">
        <f t="shared" si="16"/>
        <v>0</v>
      </c>
      <c r="AH60" s="128">
        <f t="shared" si="8"/>
        <v>0</v>
      </c>
      <c r="AI60" s="128">
        <f t="shared" si="9"/>
        <v>0</v>
      </c>
      <c r="AJ60" s="128">
        <f t="shared" si="10"/>
        <v>0</v>
      </c>
      <c r="AK60" s="32"/>
      <c r="AL60" s="32"/>
      <c r="AM60" s="32"/>
      <c r="AN60" s="32"/>
      <c r="AO60" s="32"/>
      <c r="AP60" s="32"/>
      <c r="AQ60" s="32"/>
      <c r="AR60" s="32"/>
    </row>
    <row r="61" spans="1:44" s="126" customFormat="1" ht="30" customHeight="1">
      <c r="A61" s="72"/>
      <c r="B61" s="103"/>
      <c r="C61" s="107"/>
      <c r="D61" s="107"/>
      <c r="E61" s="107"/>
      <c r="F61" s="107"/>
      <c r="G61" s="107"/>
      <c r="H61" s="107"/>
      <c r="I61" s="74">
        <f t="shared" si="0"/>
        <v>0</v>
      </c>
      <c r="J61" s="75">
        <f t="shared" si="1"/>
        <v>0</v>
      </c>
      <c r="K61" s="120">
        <f t="shared" si="2"/>
        <v>0</v>
      </c>
      <c r="L61" s="46"/>
      <c r="M61" s="48"/>
      <c r="N61" s="53"/>
      <c r="O61" s="50"/>
      <c r="P61" s="72"/>
      <c r="Q61" s="127"/>
      <c r="R61" s="85">
        <f t="shared" si="4"/>
        <v>0</v>
      </c>
      <c r="S61" s="87">
        <f t="shared" si="5"/>
        <v>0</v>
      </c>
      <c r="T61" s="88">
        <f t="shared" si="6"/>
        <v>0</v>
      </c>
      <c r="U61" s="76">
        <f t="shared" si="7"/>
        <v>0</v>
      </c>
      <c r="V61" s="31"/>
      <c r="W61" s="31"/>
      <c r="X61" s="31"/>
      <c r="Y61" s="31"/>
      <c r="Z61" s="32"/>
      <c r="AA61" s="32"/>
      <c r="AB61" s="32"/>
      <c r="AC61" s="32"/>
      <c r="AD61" s="32"/>
      <c r="AE61" s="32"/>
      <c r="AF61" s="32"/>
      <c r="AG61" s="82">
        <f t="shared" si="16"/>
        <v>0</v>
      </c>
      <c r="AH61" s="128">
        <f t="shared" si="8"/>
        <v>0</v>
      </c>
      <c r="AI61" s="128">
        <f t="shared" si="9"/>
        <v>0</v>
      </c>
      <c r="AJ61" s="128">
        <f t="shared" si="10"/>
        <v>0</v>
      </c>
      <c r="AK61" s="32"/>
      <c r="AL61" s="32"/>
      <c r="AM61" s="32"/>
      <c r="AN61" s="32"/>
      <c r="AO61" s="32"/>
      <c r="AP61" s="32"/>
      <c r="AQ61" s="32"/>
      <c r="AR61" s="32"/>
    </row>
    <row r="62" spans="1:44" s="126" customFormat="1" ht="30" customHeight="1">
      <c r="A62" s="72"/>
      <c r="B62" s="103"/>
      <c r="C62" s="107"/>
      <c r="D62" s="107"/>
      <c r="E62" s="107"/>
      <c r="F62" s="107"/>
      <c r="G62" s="129"/>
      <c r="H62" s="107"/>
      <c r="I62" s="74">
        <f t="shared" si="0"/>
        <v>0</v>
      </c>
      <c r="J62" s="75">
        <f t="shared" si="1"/>
        <v>0</v>
      </c>
      <c r="K62" s="120">
        <f t="shared" si="2"/>
        <v>0</v>
      </c>
      <c r="L62" s="46"/>
      <c r="M62" s="48"/>
      <c r="N62" s="53"/>
      <c r="O62" s="50"/>
      <c r="P62" s="72"/>
      <c r="Q62" s="130"/>
      <c r="R62" s="85">
        <f t="shared" si="4"/>
        <v>0</v>
      </c>
      <c r="S62" s="87">
        <f t="shared" si="5"/>
        <v>0</v>
      </c>
      <c r="T62" s="88">
        <f t="shared" si="6"/>
        <v>0</v>
      </c>
      <c r="U62" s="76">
        <f t="shared" si="7"/>
        <v>0</v>
      </c>
      <c r="V62" s="31"/>
      <c r="W62" s="31"/>
      <c r="X62" s="31"/>
      <c r="Y62" s="31"/>
      <c r="Z62" s="32"/>
      <c r="AA62" s="32"/>
      <c r="AB62" s="32"/>
      <c r="AC62" s="32"/>
      <c r="AD62" s="32"/>
      <c r="AE62" s="32"/>
      <c r="AF62" s="32"/>
      <c r="AG62" s="82">
        <f t="shared" si="16"/>
        <v>0</v>
      </c>
      <c r="AH62" s="128">
        <f t="shared" si="8"/>
        <v>0</v>
      </c>
      <c r="AI62" s="128">
        <f t="shared" si="9"/>
        <v>0</v>
      </c>
      <c r="AJ62" s="128">
        <f t="shared" si="10"/>
        <v>0</v>
      </c>
      <c r="AK62" s="32"/>
      <c r="AL62" s="32"/>
      <c r="AM62" s="32"/>
      <c r="AN62" s="32"/>
      <c r="AO62" s="32"/>
      <c r="AP62" s="32"/>
      <c r="AQ62" s="32"/>
      <c r="AR62" s="32"/>
    </row>
    <row r="63" spans="1:44" s="126" customFormat="1" ht="30" customHeight="1">
      <c r="A63" s="72"/>
      <c r="B63" s="103"/>
      <c r="C63" s="107"/>
      <c r="D63" s="107"/>
      <c r="E63" s="107"/>
      <c r="F63" s="107"/>
      <c r="G63" s="107"/>
      <c r="H63" s="107"/>
      <c r="I63" s="74">
        <f t="shared" si="0"/>
        <v>0</v>
      </c>
      <c r="J63" s="75">
        <f t="shared" si="1"/>
        <v>0</v>
      </c>
      <c r="K63" s="120">
        <f t="shared" si="2"/>
        <v>0</v>
      </c>
      <c r="L63" s="46"/>
      <c r="M63" s="48"/>
      <c r="N63" s="53"/>
      <c r="O63" s="50"/>
      <c r="P63" s="72"/>
      <c r="Q63" s="127"/>
      <c r="R63" s="85">
        <f t="shared" si="4"/>
        <v>0</v>
      </c>
      <c r="S63" s="87">
        <f t="shared" si="5"/>
        <v>0</v>
      </c>
      <c r="T63" s="88">
        <f t="shared" si="6"/>
        <v>0</v>
      </c>
      <c r="U63" s="76">
        <f t="shared" si="7"/>
        <v>0</v>
      </c>
      <c r="V63" s="31"/>
      <c r="W63" s="31"/>
      <c r="X63" s="31"/>
      <c r="Y63" s="31"/>
      <c r="Z63" s="32"/>
      <c r="AA63" s="32"/>
      <c r="AB63" s="32"/>
      <c r="AC63" s="32"/>
      <c r="AD63" s="32"/>
      <c r="AE63" s="32"/>
      <c r="AF63" s="32"/>
      <c r="AG63" s="82"/>
      <c r="AH63" s="128">
        <f t="shared" si="8"/>
        <v>0</v>
      </c>
      <c r="AI63" s="128">
        <f t="shared" si="9"/>
        <v>0</v>
      </c>
      <c r="AJ63" s="128">
        <f t="shared" si="10"/>
        <v>0</v>
      </c>
      <c r="AK63" s="32"/>
      <c r="AL63" s="32"/>
      <c r="AM63" s="32"/>
      <c r="AN63" s="32"/>
      <c r="AO63" s="32"/>
      <c r="AP63" s="32"/>
      <c r="AQ63" s="32"/>
      <c r="AR63" s="32"/>
    </row>
    <row r="64" spans="1:44" s="126" customFormat="1" ht="30" customHeight="1">
      <c r="A64" s="72"/>
      <c r="B64" s="103"/>
      <c r="C64" s="107"/>
      <c r="D64" s="107"/>
      <c r="E64" s="107"/>
      <c r="F64" s="107"/>
      <c r="G64" s="107"/>
      <c r="H64" s="107"/>
      <c r="I64" s="74">
        <f t="shared" si="0"/>
        <v>0</v>
      </c>
      <c r="J64" s="75">
        <f t="shared" si="1"/>
        <v>0</v>
      </c>
      <c r="K64" s="120">
        <f t="shared" si="2"/>
        <v>0</v>
      </c>
      <c r="L64" s="46"/>
      <c r="M64" s="48"/>
      <c r="N64" s="53"/>
      <c r="O64" s="50"/>
      <c r="P64" s="72"/>
      <c r="Q64" s="127"/>
      <c r="R64" s="85">
        <f t="shared" si="4"/>
        <v>0</v>
      </c>
      <c r="S64" s="87">
        <f t="shared" si="5"/>
        <v>0</v>
      </c>
      <c r="T64" s="88">
        <f t="shared" si="6"/>
        <v>0</v>
      </c>
      <c r="U64" s="76">
        <f t="shared" si="7"/>
        <v>0</v>
      </c>
      <c r="V64" s="31"/>
      <c r="W64" s="31"/>
      <c r="X64" s="31"/>
      <c r="Y64" s="31"/>
      <c r="Z64" s="32"/>
      <c r="AA64" s="32"/>
      <c r="AB64" s="32"/>
      <c r="AC64" s="32"/>
      <c r="AD64" s="32"/>
      <c r="AE64" s="32"/>
      <c r="AF64" s="32"/>
      <c r="AG64" s="82">
        <f aca="true" t="shared" si="17" ref="AG64:AG70">H64*G64</f>
        <v>0</v>
      </c>
      <c r="AH64" s="128">
        <f t="shared" si="8"/>
        <v>0</v>
      </c>
      <c r="AI64" s="128">
        <f t="shared" si="9"/>
        <v>0</v>
      </c>
      <c r="AJ64" s="128">
        <f t="shared" si="10"/>
        <v>0</v>
      </c>
      <c r="AK64" s="32"/>
      <c r="AL64" s="32"/>
      <c r="AM64" s="32"/>
      <c r="AN64" s="32"/>
      <c r="AO64" s="32"/>
      <c r="AP64" s="32"/>
      <c r="AQ64" s="32"/>
      <c r="AR64" s="32"/>
    </row>
    <row r="65" spans="1:44" s="126" customFormat="1" ht="30" customHeight="1">
      <c r="A65" s="72"/>
      <c r="B65" s="103"/>
      <c r="C65" s="107"/>
      <c r="D65" s="107"/>
      <c r="E65" s="107"/>
      <c r="F65" s="107"/>
      <c r="G65" s="107"/>
      <c r="H65" s="107"/>
      <c r="I65" s="74">
        <f t="shared" si="0"/>
        <v>0</v>
      </c>
      <c r="J65" s="75">
        <f t="shared" si="1"/>
        <v>0</v>
      </c>
      <c r="K65" s="120">
        <f t="shared" si="2"/>
        <v>0</v>
      </c>
      <c r="L65" s="46"/>
      <c r="M65" s="48"/>
      <c r="N65" s="53"/>
      <c r="O65" s="50"/>
      <c r="P65" s="72"/>
      <c r="Q65" s="127">
        <v>1</v>
      </c>
      <c r="R65" s="85">
        <f t="shared" si="4"/>
        <v>0</v>
      </c>
      <c r="S65" s="87">
        <f t="shared" si="5"/>
        <v>0</v>
      </c>
      <c r="T65" s="88">
        <f t="shared" si="6"/>
        <v>0</v>
      </c>
      <c r="U65" s="76" t="str">
        <f t="shared" si="7"/>
        <v>Probabilité d'accident réduite</v>
      </c>
      <c r="V65" s="31"/>
      <c r="W65" s="31"/>
      <c r="X65" s="31"/>
      <c r="Y65" s="31"/>
      <c r="Z65" s="32"/>
      <c r="AA65" s="32"/>
      <c r="AB65" s="32"/>
      <c r="AC65" s="32"/>
      <c r="AD65" s="32"/>
      <c r="AE65" s="32"/>
      <c r="AF65" s="32"/>
      <c r="AG65" s="82">
        <f t="shared" si="17"/>
        <v>0</v>
      </c>
      <c r="AH65" s="128">
        <f t="shared" si="8"/>
        <v>0</v>
      </c>
      <c r="AI65" s="128">
        <f t="shared" si="9"/>
        <v>0</v>
      </c>
      <c r="AJ65" s="128">
        <f t="shared" si="10"/>
        <v>0</v>
      </c>
      <c r="AK65" s="32"/>
      <c r="AL65" s="32"/>
      <c r="AM65" s="32"/>
      <c r="AN65" s="32"/>
      <c r="AO65" s="32"/>
      <c r="AP65" s="32"/>
      <c r="AQ65" s="32"/>
      <c r="AR65" s="32"/>
    </row>
    <row r="66" spans="1:44" s="126" customFormat="1" ht="30" customHeight="1">
      <c r="A66" s="72"/>
      <c r="B66" s="103"/>
      <c r="C66" s="107"/>
      <c r="D66" s="107"/>
      <c r="E66" s="107"/>
      <c r="F66" s="107"/>
      <c r="G66" s="107"/>
      <c r="H66" s="107"/>
      <c r="I66" s="74">
        <f t="shared" si="0"/>
        <v>0</v>
      </c>
      <c r="J66" s="75">
        <f t="shared" si="1"/>
        <v>0</v>
      </c>
      <c r="K66" s="120">
        <f t="shared" si="2"/>
        <v>0</v>
      </c>
      <c r="L66" s="46"/>
      <c r="M66" s="48"/>
      <c r="N66" s="53"/>
      <c r="O66" s="50"/>
      <c r="P66" s="72"/>
      <c r="Q66" s="127"/>
      <c r="R66" s="85">
        <f t="shared" si="4"/>
        <v>0</v>
      </c>
      <c r="S66" s="87">
        <f t="shared" si="5"/>
        <v>0</v>
      </c>
      <c r="T66" s="88">
        <f t="shared" si="6"/>
        <v>0</v>
      </c>
      <c r="U66" s="76">
        <f t="shared" si="7"/>
        <v>0</v>
      </c>
      <c r="V66" s="31"/>
      <c r="W66" s="31"/>
      <c r="X66" s="31"/>
      <c r="Y66" s="31"/>
      <c r="Z66" s="32"/>
      <c r="AA66" s="32"/>
      <c r="AB66" s="32"/>
      <c r="AC66" s="32"/>
      <c r="AD66" s="32"/>
      <c r="AE66" s="32"/>
      <c r="AF66" s="32"/>
      <c r="AG66" s="82">
        <f t="shared" si="17"/>
        <v>0</v>
      </c>
      <c r="AH66" s="128">
        <f t="shared" si="8"/>
        <v>0</v>
      </c>
      <c r="AI66" s="128">
        <f t="shared" si="9"/>
        <v>0</v>
      </c>
      <c r="AJ66" s="128">
        <f t="shared" si="10"/>
        <v>0</v>
      </c>
      <c r="AK66" s="32"/>
      <c r="AL66" s="32"/>
      <c r="AM66" s="32"/>
      <c r="AN66" s="32"/>
      <c r="AO66" s="32"/>
      <c r="AP66" s="32"/>
      <c r="AQ66" s="32"/>
      <c r="AR66" s="32"/>
    </row>
    <row r="67" spans="1:44" s="126" customFormat="1" ht="30" customHeight="1">
      <c r="A67" s="72"/>
      <c r="B67" s="103"/>
      <c r="C67" s="107"/>
      <c r="D67" s="107"/>
      <c r="E67" s="107"/>
      <c r="F67" s="107"/>
      <c r="G67" s="107"/>
      <c r="H67" s="107"/>
      <c r="I67" s="74">
        <f t="shared" si="0"/>
        <v>0</v>
      </c>
      <c r="J67" s="75">
        <f t="shared" si="1"/>
        <v>0</v>
      </c>
      <c r="K67" s="120">
        <f t="shared" si="2"/>
        <v>0</v>
      </c>
      <c r="L67" s="46"/>
      <c r="M67" s="48"/>
      <c r="N67" s="53"/>
      <c r="O67" s="50"/>
      <c r="P67" s="72"/>
      <c r="Q67" s="127"/>
      <c r="R67" s="85">
        <f t="shared" si="4"/>
        <v>0</v>
      </c>
      <c r="S67" s="87">
        <f t="shared" si="5"/>
        <v>0</v>
      </c>
      <c r="T67" s="88">
        <f t="shared" si="6"/>
        <v>0</v>
      </c>
      <c r="U67" s="76">
        <f t="shared" si="7"/>
        <v>0</v>
      </c>
      <c r="V67" s="31"/>
      <c r="W67" s="31"/>
      <c r="X67" s="31"/>
      <c r="Y67" s="31"/>
      <c r="Z67" s="32"/>
      <c r="AA67" s="32"/>
      <c r="AB67" s="32"/>
      <c r="AC67" s="32"/>
      <c r="AD67" s="32"/>
      <c r="AE67" s="32"/>
      <c r="AF67" s="32"/>
      <c r="AG67" s="82">
        <f t="shared" si="17"/>
        <v>0</v>
      </c>
      <c r="AH67" s="128">
        <f t="shared" si="8"/>
        <v>0</v>
      </c>
      <c r="AI67" s="128">
        <f t="shared" si="9"/>
        <v>0</v>
      </c>
      <c r="AJ67" s="128">
        <f t="shared" si="10"/>
        <v>0</v>
      </c>
      <c r="AK67" s="32"/>
      <c r="AL67" s="32"/>
      <c r="AM67" s="32"/>
      <c r="AN67" s="32"/>
      <c r="AO67" s="32"/>
      <c r="AP67" s="32"/>
      <c r="AQ67" s="32"/>
      <c r="AR67" s="32"/>
    </row>
    <row r="68" spans="1:44" s="126" customFormat="1" ht="30" customHeight="1">
      <c r="A68" s="72"/>
      <c r="B68" s="103"/>
      <c r="C68" s="107"/>
      <c r="D68" s="107"/>
      <c r="E68" s="107"/>
      <c r="F68" s="107"/>
      <c r="G68" s="107"/>
      <c r="H68" s="107"/>
      <c r="I68" s="74">
        <f t="shared" si="0"/>
        <v>0</v>
      </c>
      <c r="J68" s="75">
        <f t="shared" si="1"/>
        <v>0</v>
      </c>
      <c r="K68" s="120">
        <f t="shared" si="2"/>
        <v>0</v>
      </c>
      <c r="L68" s="46"/>
      <c r="M68" s="48"/>
      <c r="N68" s="53"/>
      <c r="O68" s="50"/>
      <c r="P68" s="72"/>
      <c r="Q68" s="127"/>
      <c r="R68" s="85">
        <f t="shared" si="4"/>
        <v>0</v>
      </c>
      <c r="S68" s="87">
        <f t="shared" si="5"/>
        <v>0</v>
      </c>
      <c r="T68" s="88">
        <f t="shared" si="6"/>
        <v>0</v>
      </c>
      <c r="U68" s="76">
        <f t="shared" si="7"/>
        <v>0</v>
      </c>
      <c r="V68" s="31"/>
      <c r="W68" s="31"/>
      <c r="X68" s="31"/>
      <c r="Y68" s="31"/>
      <c r="Z68" s="32"/>
      <c r="AA68" s="32"/>
      <c r="AB68" s="32"/>
      <c r="AC68" s="32"/>
      <c r="AD68" s="32"/>
      <c r="AE68" s="32"/>
      <c r="AF68" s="32"/>
      <c r="AG68" s="82">
        <f t="shared" si="17"/>
        <v>0</v>
      </c>
      <c r="AH68" s="128">
        <f t="shared" si="8"/>
        <v>0</v>
      </c>
      <c r="AI68" s="128">
        <f t="shared" si="9"/>
        <v>0</v>
      </c>
      <c r="AJ68" s="128">
        <f t="shared" si="10"/>
        <v>0</v>
      </c>
      <c r="AK68" s="32"/>
      <c r="AL68" s="32"/>
      <c r="AM68" s="32"/>
      <c r="AN68" s="32"/>
      <c r="AO68" s="32"/>
      <c r="AP68" s="32"/>
      <c r="AQ68" s="32"/>
      <c r="AR68" s="32"/>
    </row>
    <row r="69" spans="1:44" s="126" customFormat="1" ht="30" customHeight="1">
      <c r="A69" s="72"/>
      <c r="B69" s="103"/>
      <c r="C69" s="107"/>
      <c r="D69" s="107"/>
      <c r="E69" s="107"/>
      <c r="F69" s="107"/>
      <c r="G69" s="129"/>
      <c r="H69" s="107"/>
      <c r="I69" s="74">
        <f t="shared" si="0"/>
        <v>0</v>
      </c>
      <c r="J69" s="75">
        <f t="shared" si="1"/>
        <v>0</v>
      </c>
      <c r="K69" s="120">
        <f t="shared" si="2"/>
        <v>0</v>
      </c>
      <c r="L69" s="46"/>
      <c r="M69" s="48"/>
      <c r="N69" s="53"/>
      <c r="O69" s="50"/>
      <c r="P69" s="72"/>
      <c r="Q69" s="130"/>
      <c r="R69" s="85">
        <f t="shared" si="4"/>
        <v>0</v>
      </c>
      <c r="S69" s="87">
        <f t="shared" si="5"/>
        <v>0</v>
      </c>
      <c r="T69" s="88">
        <f t="shared" si="6"/>
        <v>0</v>
      </c>
      <c r="U69" s="76">
        <f t="shared" si="7"/>
        <v>0</v>
      </c>
      <c r="V69" s="31"/>
      <c r="W69" s="31"/>
      <c r="X69" s="31"/>
      <c r="Y69" s="31"/>
      <c r="Z69" s="32"/>
      <c r="AA69" s="32"/>
      <c r="AB69" s="32"/>
      <c r="AC69" s="32"/>
      <c r="AD69" s="32"/>
      <c r="AE69" s="32"/>
      <c r="AF69" s="32"/>
      <c r="AG69" s="82">
        <f t="shared" si="17"/>
        <v>0</v>
      </c>
      <c r="AH69" s="128">
        <f t="shared" si="8"/>
        <v>0</v>
      </c>
      <c r="AI69" s="128">
        <f t="shared" si="9"/>
        <v>0</v>
      </c>
      <c r="AJ69" s="128">
        <f t="shared" si="10"/>
        <v>0</v>
      </c>
      <c r="AK69" s="32"/>
      <c r="AL69" s="32"/>
      <c r="AM69" s="32"/>
      <c r="AN69" s="32"/>
      <c r="AO69" s="32"/>
      <c r="AP69" s="32"/>
      <c r="AQ69" s="32"/>
      <c r="AR69" s="32"/>
    </row>
    <row r="70" spans="1:44" s="126" customFormat="1" ht="30" customHeight="1">
      <c r="A70" s="72"/>
      <c r="B70" s="103"/>
      <c r="C70" s="107"/>
      <c r="D70" s="107"/>
      <c r="E70" s="107"/>
      <c r="F70" s="107"/>
      <c r="G70" s="129"/>
      <c r="H70" s="107"/>
      <c r="I70" s="74">
        <f t="shared" si="0"/>
        <v>0</v>
      </c>
      <c r="J70" s="75">
        <f t="shared" si="1"/>
        <v>0</v>
      </c>
      <c r="K70" s="120">
        <f t="shared" si="2"/>
        <v>0</v>
      </c>
      <c r="L70" s="46"/>
      <c r="M70" s="48"/>
      <c r="N70" s="53"/>
      <c r="O70" s="50"/>
      <c r="P70" s="72"/>
      <c r="Q70" s="130"/>
      <c r="R70" s="85">
        <f t="shared" si="4"/>
        <v>0</v>
      </c>
      <c r="S70" s="87">
        <f t="shared" si="5"/>
        <v>0</v>
      </c>
      <c r="T70" s="88">
        <f t="shared" si="6"/>
        <v>0</v>
      </c>
      <c r="U70" s="76">
        <f t="shared" si="7"/>
        <v>0</v>
      </c>
      <c r="V70" s="31"/>
      <c r="W70" s="31"/>
      <c r="X70" s="31"/>
      <c r="Y70" s="31"/>
      <c r="Z70" s="32"/>
      <c r="AA70" s="32"/>
      <c r="AB70" s="32"/>
      <c r="AC70" s="32"/>
      <c r="AD70" s="32"/>
      <c r="AE70" s="32"/>
      <c r="AF70" s="32"/>
      <c r="AG70" s="82">
        <f t="shared" si="17"/>
        <v>0</v>
      </c>
      <c r="AH70" s="128">
        <f t="shared" si="8"/>
        <v>0</v>
      </c>
      <c r="AI70" s="128">
        <f t="shared" si="9"/>
        <v>0</v>
      </c>
      <c r="AJ70" s="128">
        <f t="shared" si="10"/>
        <v>0</v>
      </c>
      <c r="AK70" s="32"/>
      <c r="AL70" s="32"/>
      <c r="AM70" s="32"/>
      <c r="AN70" s="32"/>
      <c r="AO70" s="32"/>
      <c r="AP70" s="32"/>
      <c r="AQ70" s="32"/>
      <c r="AR70" s="32"/>
    </row>
    <row r="71" spans="1:44" s="126" customFormat="1" ht="30" customHeight="1">
      <c r="A71" s="72"/>
      <c r="B71" s="103"/>
      <c r="C71" s="107"/>
      <c r="D71" s="107"/>
      <c r="E71" s="107"/>
      <c r="F71" s="107"/>
      <c r="G71" s="107"/>
      <c r="H71" s="107"/>
      <c r="I71" s="74">
        <f t="shared" si="0"/>
        <v>0</v>
      </c>
      <c r="J71" s="75">
        <f t="shared" si="1"/>
        <v>0</v>
      </c>
      <c r="K71" s="120">
        <f t="shared" si="2"/>
        <v>0</v>
      </c>
      <c r="L71" s="46"/>
      <c r="M71" s="48"/>
      <c r="N71" s="53"/>
      <c r="O71" s="50"/>
      <c r="P71" s="72"/>
      <c r="Q71" s="127"/>
      <c r="R71" s="85">
        <f t="shared" si="4"/>
        <v>0</v>
      </c>
      <c r="S71" s="87">
        <f t="shared" si="5"/>
        <v>0</v>
      </c>
      <c r="T71" s="88">
        <f t="shared" si="6"/>
        <v>0</v>
      </c>
      <c r="U71" s="76">
        <f t="shared" si="7"/>
        <v>0</v>
      </c>
      <c r="V71" s="31"/>
      <c r="W71" s="31"/>
      <c r="X71" s="31"/>
      <c r="Y71" s="31"/>
      <c r="Z71" s="32"/>
      <c r="AA71" s="32"/>
      <c r="AB71" s="32"/>
      <c r="AC71" s="32"/>
      <c r="AD71" s="32"/>
      <c r="AE71" s="32"/>
      <c r="AF71" s="32"/>
      <c r="AG71" s="82"/>
      <c r="AH71" s="128">
        <f t="shared" si="8"/>
        <v>0</v>
      </c>
      <c r="AI71" s="128">
        <f t="shared" si="9"/>
        <v>0</v>
      </c>
      <c r="AJ71" s="128">
        <f t="shared" si="10"/>
        <v>0</v>
      </c>
      <c r="AK71" s="32"/>
      <c r="AL71" s="32"/>
      <c r="AM71" s="32"/>
      <c r="AN71" s="32"/>
      <c r="AO71" s="32"/>
      <c r="AP71" s="32"/>
      <c r="AQ71" s="32"/>
      <c r="AR71" s="32"/>
    </row>
    <row r="72" spans="1:44" s="126" customFormat="1" ht="30" customHeight="1">
      <c r="A72" s="72"/>
      <c r="B72" s="103"/>
      <c r="C72" s="107"/>
      <c r="D72" s="107"/>
      <c r="E72" s="107"/>
      <c r="F72" s="107"/>
      <c r="G72" s="107"/>
      <c r="H72" s="107"/>
      <c r="I72" s="74">
        <f t="shared" si="0"/>
        <v>0</v>
      </c>
      <c r="J72" s="75">
        <f t="shared" si="1"/>
        <v>0</v>
      </c>
      <c r="K72" s="120">
        <f t="shared" si="2"/>
        <v>0</v>
      </c>
      <c r="L72" s="46"/>
      <c r="M72" s="48"/>
      <c r="N72" s="53"/>
      <c r="O72" s="50"/>
      <c r="P72" s="72"/>
      <c r="Q72" s="127"/>
      <c r="R72" s="85">
        <f t="shared" si="4"/>
        <v>0</v>
      </c>
      <c r="S72" s="87">
        <f t="shared" si="5"/>
        <v>0</v>
      </c>
      <c r="T72" s="88">
        <f t="shared" si="6"/>
        <v>0</v>
      </c>
      <c r="U72" s="76">
        <f t="shared" si="7"/>
        <v>0</v>
      </c>
      <c r="V72" s="31"/>
      <c r="W72" s="31"/>
      <c r="X72" s="31"/>
      <c r="Y72" s="31"/>
      <c r="Z72" s="32"/>
      <c r="AA72" s="32"/>
      <c r="AB72" s="32"/>
      <c r="AC72" s="32"/>
      <c r="AD72" s="32"/>
      <c r="AE72" s="32"/>
      <c r="AF72" s="32"/>
      <c r="AG72" s="82">
        <f aca="true" t="shared" si="18" ref="AG72:AG77">H72*G72</f>
        <v>0</v>
      </c>
      <c r="AH72" s="128">
        <f t="shared" si="8"/>
        <v>0</v>
      </c>
      <c r="AI72" s="128">
        <f t="shared" si="9"/>
        <v>0</v>
      </c>
      <c r="AJ72" s="128">
        <f t="shared" si="10"/>
        <v>0</v>
      </c>
      <c r="AK72" s="32"/>
      <c r="AL72" s="32"/>
      <c r="AM72" s="32"/>
      <c r="AN72" s="32"/>
      <c r="AO72" s="32"/>
      <c r="AP72" s="32"/>
      <c r="AQ72" s="32"/>
      <c r="AR72" s="32"/>
    </row>
    <row r="73" spans="1:44" s="126" customFormat="1" ht="30" customHeight="1">
      <c r="A73" s="72"/>
      <c r="B73" s="103"/>
      <c r="C73" s="107"/>
      <c r="D73" s="107"/>
      <c r="E73" s="107"/>
      <c r="F73" s="107"/>
      <c r="G73" s="107"/>
      <c r="H73" s="107"/>
      <c r="I73" s="74">
        <f t="shared" si="0"/>
        <v>0</v>
      </c>
      <c r="J73" s="75">
        <f t="shared" si="1"/>
        <v>0</v>
      </c>
      <c r="K73" s="120">
        <f t="shared" si="2"/>
        <v>0</v>
      </c>
      <c r="L73" s="46"/>
      <c r="M73" s="48"/>
      <c r="N73" s="53"/>
      <c r="O73" s="50"/>
      <c r="P73" s="72"/>
      <c r="Q73" s="127"/>
      <c r="R73" s="85">
        <f t="shared" si="4"/>
        <v>0</v>
      </c>
      <c r="S73" s="87">
        <f t="shared" si="5"/>
        <v>0</v>
      </c>
      <c r="T73" s="88">
        <f t="shared" si="6"/>
        <v>0</v>
      </c>
      <c r="U73" s="76">
        <f t="shared" si="7"/>
        <v>0</v>
      </c>
      <c r="V73" s="31"/>
      <c r="W73" s="31"/>
      <c r="X73" s="31"/>
      <c r="Y73" s="31"/>
      <c r="Z73" s="32"/>
      <c r="AA73" s="32"/>
      <c r="AB73" s="32"/>
      <c r="AC73" s="32"/>
      <c r="AD73" s="32"/>
      <c r="AE73" s="32"/>
      <c r="AF73" s="32"/>
      <c r="AG73" s="82">
        <f t="shared" si="18"/>
        <v>0</v>
      </c>
      <c r="AH73" s="128">
        <f t="shared" si="8"/>
        <v>0</v>
      </c>
      <c r="AI73" s="128">
        <f t="shared" si="9"/>
        <v>0</v>
      </c>
      <c r="AJ73" s="128">
        <f t="shared" si="10"/>
        <v>0</v>
      </c>
      <c r="AK73" s="32"/>
      <c r="AL73" s="32"/>
      <c r="AM73" s="32"/>
      <c r="AN73" s="32"/>
      <c r="AO73" s="32"/>
      <c r="AP73" s="32"/>
      <c r="AQ73" s="32"/>
      <c r="AR73" s="32"/>
    </row>
    <row r="74" spans="1:44" s="126" customFormat="1" ht="30" customHeight="1">
      <c r="A74" s="72"/>
      <c r="B74" s="103"/>
      <c r="C74" s="107"/>
      <c r="D74" s="107"/>
      <c r="E74" s="107"/>
      <c r="F74" s="107"/>
      <c r="G74" s="107"/>
      <c r="H74" s="107"/>
      <c r="I74" s="74">
        <f aca="true" t="shared" si="19" ref="I74:I134">IF(((AG74&gt;8)*AND(AG74&lt;=16)),1,0)</f>
        <v>0</v>
      </c>
      <c r="J74" s="75">
        <f aca="true" t="shared" si="20" ref="J74:J134">IF(((AG74&gt;4)*AND(AG74&lt;=8)),2,0)</f>
        <v>0</v>
      </c>
      <c r="K74" s="120">
        <f aca="true" t="shared" si="21" ref="K74:K134">IF(((AG74&gt;=1)*AND(AG74&lt;=4)),3,0)</f>
        <v>0</v>
      </c>
      <c r="L74" s="46"/>
      <c r="M74" s="48"/>
      <c r="N74" s="53"/>
      <c r="O74" s="50"/>
      <c r="P74" s="72"/>
      <c r="Q74" s="127"/>
      <c r="R74" s="85">
        <f t="shared" si="4"/>
        <v>0</v>
      </c>
      <c r="S74" s="87">
        <f t="shared" si="5"/>
        <v>0</v>
      </c>
      <c r="T74" s="88">
        <f t="shared" si="6"/>
        <v>0</v>
      </c>
      <c r="U74" s="76">
        <f t="shared" si="7"/>
        <v>0</v>
      </c>
      <c r="V74" s="31"/>
      <c r="W74" s="31"/>
      <c r="X74" s="31"/>
      <c r="Y74" s="31"/>
      <c r="Z74" s="32"/>
      <c r="AA74" s="32"/>
      <c r="AB74" s="32"/>
      <c r="AC74" s="32"/>
      <c r="AD74" s="32"/>
      <c r="AE74" s="32"/>
      <c r="AF74" s="32"/>
      <c r="AG74" s="82">
        <f t="shared" si="18"/>
        <v>0</v>
      </c>
      <c r="AH74" s="128">
        <f t="shared" si="8"/>
        <v>0</v>
      </c>
      <c r="AI74" s="128">
        <f t="shared" si="9"/>
        <v>0</v>
      </c>
      <c r="AJ74" s="128">
        <f t="shared" si="10"/>
        <v>0</v>
      </c>
      <c r="AK74" s="32"/>
      <c r="AL74" s="32"/>
      <c r="AM74" s="32"/>
      <c r="AN74" s="32"/>
      <c r="AO74" s="32"/>
      <c r="AP74" s="32"/>
      <c r="AQ74" s="32"/>
      <c r="AR74" s="32"/>
    </row>
    <row r="75" spans="1:44" s="126" customFormat="1" ht="30" customHeight="1">
      <c r="A75" s="72"/>
      <c r="B75" s="103"/>
      <c r="C75" s="107"/>
      <c r="D75" s="107"/>
      <c r="E75" s="107"/>
      <c r="F75" s="107"/>
      <c r="G75" s="107"/>
      <c r="H75" s="107"/>
      <c r="I75" s="74">
        <f t="shared" si="19"/>
        <v>0</v>
      </c>
      <c r="J75" s="75">
        <f t="shared" si="20"/>
        <v>0</v>
      </c>
      <c r="K75" s="120">
        <f t="shared" si="21"/>
        <v>0</v>
      </c>
      <c r="L75" s="46"/>
      <c r="M75" s="48"/>
      <c r="N75" s="53"/>
      <c r="O75" s="50"/>
      <c r="P75" s="72"/>
      <c r="Q75" s="127">
        <v>3</v>
      </c>
      <c r="R75" s="85">
        <f t="shared" si="4"/>
        <v>0</v>
      </c>
      <c r="S75" s="87" t="str">
        <f t="shared" si="5"/>
        <v>La probabilté d'un accident reste forte</v>
      </c>
      <c r="T75" s="88">
        <f t="shared" si="6"/>
        <v>0</v>
      </c>
      <c r="U75" s="76">
        <f t="shared" si="7"/>
        <v>0</v>
      </c>
      <c r="V75" s="31"/>
      <c r="W75" s="31"/>
      <c r="X75" s="31"/>
      <c r="Y75" s="31"/>
      <c r="Z75" s="32"/>
      <c r="AA75" s="32"/>
      <c r="AB75" s="32"/>
      <c r="AC75" s="32"/>
      <c r="AD75" s="32"/>
      <c r="AE75" s="32"/>
      <c r="AF75" s="32"/>
      <c r="AG75" s="82">
        <f t="shared" si="18"/>
        <v>0</v>
      </c>
      <c r="AH75" s="128">
        <f t="shared" si="8"/>
        <v>0</v>
      </c>
      <c r="AI75" s="128">
        <f t="shared" si="9"/>
        <v>0</v>
      </c>
      <c r="AJ75" s="128">
        <f t="shared" si="10"/>
        <v>0</v>
      </c>
      <c r="AK75" s="32"/>
      <c r="AL75" s="32"/>
      <c r="AM75" s="32"/>
      <c r="AN75" s="32"/>
      <c r="AO75" s="32"/>
      <c r="AP75" s="32"/>
      <c r="AQ75" s="32"/>
      <c r="AR75" s="32"/>
    </row>
    <row r="76" spans="1:44" s="126" customFormat="1" ht="30" customHeight="1">
      <c r="A76" s="72"/>
      <c r="B76" s="103"/>
      <c r="C76" s="107"/>
      <c r="D76" s="107"/>
      <c r="E76" s="107"/>
      <c r="F76" s="107"/>
      <c r="G76" s="107"/>
      <c r="H76" s="107"/>
      <c r="I76" s="74">
        <f t="shared" si="19"/>
        <v>0</v>
      </c>
      <c r="J76" s="75">
        <f t="shared" si="20"/>
        <v>0</v>
      </c>
      <c r="K76" s="120">
        <f t="shared" si="21"/>
        <v>0</v>
      </c>
      <c r="L76" s="46"/>
      <c r="M76" s="48"/>
      <c r="N76" s="53"/>
      <c r="O76" s="50"/>
      <c r="P76" s="72"/>
      <c r="Q76" s="127"/>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Z76" s="32"/>
      <c r="AA76" s="32"/>
      <c r="AB76" s="32"/>
      <c r="AC76" s="32"/>
      <c r="AD76" s="32"/>
      <c r="AE76" s="32"/>
      <c r="AF76" s="32"/>
      <c r="AG76" s="82">
        <f t="shared" si="18"/>
        <v>0</v>
      </c>
      <c r="AH76" s="128">
        <f t="shared" si="8"/>
        <v>0</v>
      </c>
      <c r="AI76" s="128">
        <f t="shared" si="9"/>
        <v>0</v>
      </c>
      <c r="AJ76" s="128">
        <f t="shared" si="10"/>
        <v>0</v>
      </c>
      <c r="AK76" s="32"/>
      <c r="AL76" s="32"/>
      <c r="AM76" s="32"/>
      <c r="AN76" s="32"/>
      <c r="AO76" s="32"/>
      <c r="AP76" s="32"/>
      <c r="AQ76" s="32"/>
      <c r="AR76" s="32"/>
    </row>
    <row r="77" spans="1:44" s="126" customFormat="1" ht="30" customHeight="1">
      <c r="A77" s="72"/>
      <c r="B77" s="103"/>
      <c r="C77" s="107"/>
      <c r="D77" s="107"/>
      <c r="E77" s="107"/>
      <c r="F77" s="107"/>
      <c r="G77" s="129"/>
      <c r="H77" s="107"/>
      <c r="I77" s="74">
        <f t="shared" si="19"/>
        <v>0</v>
      </c>
      <c r="J77" s="75">
        <f t="shared" si="20"/>
        <v>0</v>
      </c>
      <c r="K77" s="120">
        <f t="shared" si="21"/>
        <v>0</v>
      </c>
      <c r="L77" s="46"/>
      <c r="M77" s="48"/>
      <c r="N77" s="53"/>
      <c r="O77" s="50"/>
      <c r="P77" s="72"/>
      <c r="Q77" s="130"/>
      <c r="R77" s="85">
        <f t="shared" si="22"/>
        <v>0</v>
      </c>
      <c r="S77" s="87">
        <f t="shared" si="23"/>
        <v>0</v>
      </c>
      <c r="T77" s="88">
        <f t="shared" si="24"/>
        <v>0</v>
      </c>
      <c r="U77" s="76">
        <f t="shared" si="25"/>
        <v>0</v>
      </c>
      <c r="V77" s="31"/>
      <c r="W77" s="31"/>
      <c r="X77" s="31"/>
      <c r="Y77" s="31"/>
      <c r="Z77" s="32"/>
      <c r="AA77" s="32"/>
      <c r="AB77" s="32"/>
      <c r="AC77" s="32"/>
      <c r="AD77" s="32"/>
      <c r="AE77" s="32"/>
      <c r="AF77" s="32"/>
      <c r="AG77" s="82">
        <f t="shared" si="18"/>
        <v>0</v>
      </c>
      <c r="AH77" s="128">
        <f t="shared" si="8"/>
        <v>0</v>
      </c>
      <c r="AI77" s="128">
        <f t="shared" si="9"/>
        <v>0</v>
      </c>
      <c r="AJ77" s="128">
        <f t="shared" si="10"/>
        <v>0</v>
      </c>
      <c r="AK77" s="32"/>
      <c r="AL77" s="32"/>
      <c r="AM77" s="32"/>
      <c r="AN77" s="32"/>
      <c r="AO77" s="32"/>
      <c r="AP77" s="32"/>
      <c r="AQ77" s="32"/>
      <c r="AR77" s="32"/>
    </row>
    <row r="78" spans="1:44" s="126" customFormat="1" ht="30" customHeight="1">
      <c r="A78" s="72"/>
      <c r="B78" s="103"/>
      <c r="C78" s="107"/>
      <c r="D78" s="107"/>
      <c r="E78" s="107"/>
      <c r="F78" s="107"/>
      <c r="G78" s="107"/>
      <c r="H78" s="107"/>
      <c r="I78" s="74">
        <f t="shared" si="19"/>
        <v>0</v>
      </c>
      <c r="J78" s="75">
        <f t="shared" si="20"/>
        <v>0</v>
      </c>
      <c r="K78" s="120">
        <f t="shared" si="21"/>
        <v>0</v>
      </c>
      <c r="L78" s="46"/>
      <c r="M78" s="48"/>
      <c r="N78" s="53"/>
      <c r="O78" s="50"/>
      <c r="P78" s="72"/>
      <c r="Q78" s="127"/>
      <c r="R78" s="85">
        <f t="shared" si="22"/>
        <v>0</v>
      </c>
      <c r="S78" s="87">
        <f t="shared" si="23"/>
        <v>0</v>
      </c>
      <c r="T78" s="88">
        <f t="shared" si="24"/>
        <v>0</v>
      </c>
      <c r="U78" s="76">
        <f t="shared" si="25"/>
        <v>0</v>
      </c>
      <c r="V78" s="31"/>
      <c r="W78" s="31"/>
      <c r="X78" s="31"/>
      <c r="Y78" s="31"/>
      <c r="Z78" s="32"/>
      <c r="AA78" s="32"/>
      <c r="AB78" s="32"/>
      <c r="AC78" s="32"/>
      <c r="AD78" s="32"/>
      <c r="AE78" s="32"/>
      <c r="AF78" s="32"/>
      <c r="AG78" s="82"/>
      <c r="AH78" s="128">
        <f aca="true" t="shared" si="26" ref="AH78:AH134">IF(I78=1,1,0)</f>
        <v>0</v>
      </c>
      <c r="AI78" s="128">
        <f aca="true" t="shared" si="27" ref="AI78:AI134">IF(J78=2,1,0)</f>
        <v>0</v>
      </c>
      <c r="AJ78" s="128">
        <f aca="true" t="shared" si="28" ref="AJ78:AJ134">IF(K78=3,1,0)</f>
        <v>0</v>
      </c>
      <c r="AK78" s="32"/>
      <c r="AL78" s="32"/>
      <c r="AM78" s="32"/>
      <c r="AN78" s="32"/>
      <c r="AO78" s="32"/>
      <c r="AP78" s="32"/>
      <c r="AQ78" s="32"/>
      <c r="AR78" s="32"/>
    </row>
    <row r="79" spans="1:44" s="126" customFormat="1" ht="30" customHeight="1">
      <c r="A79" s="72"/>
      <c r="B79" s="103"/>
      <c r="C79" s="107"/>
      <c r="D79" s="107"/>
      <c r="E79" s="107"/>
      <c r="F79" s="107"/>
      <c r="G79" s="107"/>
      <c r="H79" s="107"/>
      <c r="I79" s="74">
        <f t="shared" si="19"/>
        <v>0</v>
      </c>
      <c r="J79" s="75">
        <f t="shared" si="20"/>
        <v>0</v>
      </c>
      <c r="K79" s="120">
        <f t="shared" si="21"/>
        <v>0</v>
      </c>
      <c r="L79" s="46"/>
      <c r="M79" s="48"/>
      <c r="N79" s="53"/>
      <c r="O79" s="50"/>
      <c r="P79" s="72"/>
      <c r="Q79" s="127"/>
      <c r="R79" s="85">
        <f t="shared" si="22"/>
        <v>0</v>
      </c>
      <c r="S79" s="87">
        <f t="shared" si="23"/>
        <v>0</v>
      </c>
      <c r="T79" s="88">
        <f t="shared" si="24"/>
        <v>0</v>
      </c>
      <c r="U79" s="76">
        <f t="shared" si="25"/>
        <v>0</v>
      </c>
      <c r="V79" s="31"/>
      <c r="W79" s="31"/>
      <c r="X79" s="31"/>
      <c r="Y79" s="31"/>
      <c r="Z79" s="32"/>
      <c r="AA79" s="32"/>
      <c r="AB79" s="32"/>
      <c r="AC79" s="32"/>
      <c r="AD79" s="32"/>
      <c r="AE79" s="32"/>
      <c r="AF79" s="32"/>
      <c r="AG79" s="82">
        <f>H79*G79</f>
        <v>0</v>
      </c>
      <c r="AH79" s="128">
        <f t="shared" si="26"/>
        <v>0</v>
      </c>
      <c r="AI79" s="128">
        <f t="shared" si="27"/>
        <v>0</v>
      </c>
      <c r="AJ79" s="128">
        <f t="shared" si="28"/>
        <v>0</v>
      </c>
      <c r="AK79" s="32"/>
      <c r="AL79" s="32"/>
      <c r="AM79" s="32"/>
      <c r="AN79" s="32"/>
      <c r="AO79" s="32"/>
      <c r="AP79" s="32"/>
      <c r="AQ79" s="32"/>
      <c r="AR79" s="32"/>
    </row>
    <row r="80" spans="1:44" s="126" customFormat="1" ht="30" customHeight="1">
      <c r="A80" s="72"/>
      <c r="B80" s="103"/>
      <c r="C80" s="107"/>
      <c r="D80" s="107"/>
      <c r="E80" s="107"/>
      <c r="F80" s="107"/>
      <c r="G80" s="107"/>
      <c r="H80" s="107"/>
      <c r="I80" s="74">
        <f t="shared" si="19"/>
        <v>0</v>
      </c>
      <c r="J80" s="75">
        <f t="shared" si="20"/>
        <v>0</v>
      </c>
      <c r="K80" s="120">
        <f t="shared" si="21"/>
        <v>0</v>
      </c>
      <c r="L80" s="46"/>
      <c r="M80" s="48"/>
      <c r="N80" s="53"/>
      <c r="O80" s="50"/>
      <c r="P80" s="72"/>
      <c r="Q80" s="127">
        <v>2</v>
      </c>
      <c r="R80" s="85">
        <f t="shared" si="22"/>
        <v>0</v>
      </c>
      <c r="S80" s="87">
        <f t="shared" si="23"/>
        <v>0</v>
      </c>
      <c r="T80" s="88" t="str">
        <f t="shared" si="24"/>
        <v>La probabilté d'un accident reste forte</v>
      </c>
      <c r="U80" s="76">
        <f t="shared" si="25"/>
        <v>0</v>
      </c>
      <c r="V80" s="31"/>
      <c r="W80" s="31"/>
      <c r="X80" s="31"/>
      <c r="Y80" s="31"/>
      <c r="Z80" s="32"/>
      <c r="AA80" s="32"/>
      <c r="AB80" s="32"/>
      <c r="AC80" s="32"/>
      <c r="AD80" s="32"/>
      <c r="AE80" s="32"/>
      <c r="AF80" s="32"/>
      <c r="AG80" s="82">
        <f>H80*G80</f>
        <v>0</v>
      </c>
      <c r="AH80" s="128">
        <f t="shared" si="26"/>
        <v>0</v>
      </c>
      <c r="AI80" s="128">
        <f t="shared" si="27"/>
        <v>0</v>
      </c>
      <c r="AJ80" s="128">
        <f t="shared" si="28"/>
        <v>0</v>
      </c>
      <c r="AK80" s="32"/>
      <c r="AL80" s="32"/>
      <c r="AM80" s="32"/>
      <c r="AN80" s="32"/>
      <c r="AO80" s="32"/>
      <c r="AP80" s="32"/>
      <c r="AQ80" s="32"/>
      <c r="AR80" s="32"/>
    </row>
    <row r="81" spans="1:44" s="126" customFormat="1" ht="30" customHeight="1">
      <c r="A81" s="72"/>
      <c r="B81" s="103"/>
      <c r="C81" s="107"/>
      <c r="D81" s="107"/>
      <c r="E81" s="107"/>
      <c r="F81" s="107"/>
      <c r="G81" s="107"/>
      <c r="H81" s="107"/>
      <c r="I81" s="74">
        <f t="shared" si="19"/>
        <v>0</v>
      </c>
      <c r="J81" s="75">
        <f t="shared" si="20"/>
        <v>0</v>
      </c>
      <c r="K81" s="120">
        <f t="shared" si="21"/>
        <v>0</v>
      </c>
      <c r="L81" s="46"/>
      <c r="M81" s="48"/>
      <c r="N81" s="53"/>
      <c r="O81" s="50"/>
      <c r="P81" s="72"/>
      <c r="Q81" s="127"/>
      <c r="R81" s="85">
        <f t="shared" si="22"/>
        <v>0</v>
      </c>
      <c r="S81" s="87">
        <f t="shared" si="23"/>
        <v>0</v>
      </c>
      <c r="T81" s="88">
        <f t="shared" si="24"/>
        <v>0</v>
      </c>
      <c r="U81" s="76">
        <f t="shared" si="25"/>
        <v>0</v>
      </c>
      <c r="V81" s="31"/>
      <c r="W81" s="31"/>
      <c r="X81" s="31"/>
      <c r="Y81" s="31"/>
      <c r="Z81" s="32"/>
      <c r="AA81" s="32"/>
      <c r="AB81" s="32"/>
      <c r="AC81" s="32"/>
      <c r="AD81" s="32"/>
      <c r="AE81" s="32"/>
      <c r="AF81" s="32"/>
      <c r="AG81" s="82">
        <f>H81*G81</f>
        <v>0</v>
      </c>
      <c r="AH81" s="128">
        <f t="shared" si="26"/>
        <v>0</v>
      </c>
      <c r="AI81" s="128">
        <f t="shared" si="27"/>
        <v>0</v>
      </c>
      <c r="AJ81" s="128">
        <f t="shared" si="28"/>
        <v>0</v>
      </c>
      <c r="AK81" s="32"/>
      <c r="AL81" s="32"/>
      <c r="AM81" s="32"/>
      <c r="AN81" s="32"/>
      <c r="AO81" s="32"/>
      <c r="AP81" s="32"/>
      <c r="AQ81" s="32"/>
      <c r="AR81" s="32"/>
    </row>
    <row r="82" spans="1:44" s="126" customFormat="1" ht="30" customHeight="1">
      <c r="A82" s="72"/>
      <c r="B82" s="103"/>
      <c r="C82" s="107"/>
      <c r="D82" s="107"/>
      <c r="E82" s="107"/>
      <c r="F82" s="107"/>
      <c r="G82" s="107"/>
      <c r="H82" s="107"/>
      <c r="I82" s="74">
        <f t="shared" si="19"/>
        <v>0</v>
      </c>
      <c r="J82" s="75">
        <f t="shared" si="20"/>
        <v>0</v>
      </c>
      <c r="K82" s="120">
        <f t="shared" si="21"/>
        <v>0</v>
      </c>
      <c r="L82" s="46"/>
      <c r="M82" s="48"/>
      <c r="N82" s="53"/>
      <c r="O82" s="50"/>
      <c r="P82" s="72"/>
      <c r="Q82" s="127"/>
      <c r="R82" s="85">
        <f t="shared" si="22"/>
        <v>0</v>
      </c>
      <c r="S82" s="87">
        <f t="shared" si="23"/>
        <v>0</v>
      </c>
      <c r="T82" s="88">
        <f t="shared" si="24"/>
        <v>0</v>
      </c>
      <c r="U82" s="76">
        <f t="shared" si="25"/>
        <v>0</v>
      </c>
      <c r="V82" s="31"/>
      <c r="W82" s="31"/>
      <c r="X82" s="31"/>
      <c r="Y82" s="31"/>
      <c r="Z82" s="32"/>
      <c r="AA82" s="32"/>
      <c r="AB82" s="32"/>
      <c r="AC82" s="32"/>
      <c r="AD82" s="32"/>
      <c r="AE82" s="32"/>
      <c r="AF82" s="32"/>
      <c r="AG82" s="82">
        <f>H82*G82</f>
        <v>0</v>
      </c>
      <c r="AH82" s="128">
        <f t="shared" si="26"/>
        <v>0</v>
      </c>
      <c r="AI82" s="128">
        <f t="shared" si="27"/>
        <v>0</v>
      </c>
      <c r="AJ82" s="128">
        <f t="shared" si="28"/>
        <v>0</v>
      </c>
      <c r="AK82" s="32"/>
      <c r="AL82" s="32"/>
      <c r="AM82" s="32"/>
      <c r="AN82" s="32"/>
      <c r="AO82" s="32"/>
      <c r="AP82" s="32"/>
      <c r="AQ82" s="32"/>
      <c r="AR82" s="32"/>
    </row>
    <row r="83" spans="1:44" s="126" customFormat="1" ht="30" customHeight="1">
      <c r="A83" s="72"/>
      <c r="B83" s="103"/>
      <c r="C83" s="107"/>
      <c r="D83" s="107"/>
      <c r="E83" s="107"/>
      <c r="F83" s="107"/>
      <c r="G83" s="107"/>
      <c r="H83" s="107"/>
      <c r="I83" s="74">
        <f t="shared" si="19"/>
        <v>0</v>
      </c>
      <c r="J83" s="75">
        <f t="shared" si="20"/>
        <v>0</v>
      </c>
      <c r="K83" s="120">
        <f t="shared" si="21"/>
        <v>0</v>
      </c>
      <c r="L83" s="46"/>
      <c r="M83" s="48"/>
      <c r="N83" s="53"/>
      <c r="O83" s="50"/>
      <c r="P83" s="72"/>
      <c r="Q83" s="127"/>
      <c r="R83" s="85">
        <f t="shared" si="22"/>
        <v>0</v>
      </c>
      <c r="S83" s="87">
        <f t="shared" si="23"/>
        <v>0</v>
      </c>
      <c r="T83" s="88">
        <f t="shared" si="24"/>
        <v>0</v>
      </c>
      <c r="U83" s="76">
        <f t="shared" si="25"/>
        <v>0</v>
      </c>
      <c r="V83" s="31"/>
      <c r="W83" s="31"/>
      <c r="X83" s="31"/>
      <c r="Y83" s="31"/>
      <c r="Z83" s="32"/>
      <c r="AA83" s="32"/>
      <c r="AB83" s="32"/>
      <c r="AC83" s="32"/>
      <c r="AD83" s="32"/>
      <c r="AE83" s="32"/>
      <c r="AF83" s="32"/>
      <c r="AG83" s="82">
        <f>H83*G83</f>
        <v>0</v>
      </c>
      <c r="AH83" s="128">
        <f t="shared" si="26"/>
        <v>0</v>
      </c>
      <c r="AI83" s="128">
        <f t="shared" si="27"/>
        <v>0</v>
      </c>
      <c r="AJ83" s="128">
        <f t="shared" si="28"/>
        <v>0</v>
      </c>
      <c r="AK83" s="32"/>
      <c r="AL83" s="32"/>
      <c r="AM83" s="32"/>
      <c r="AN83" s="32"/>
      <c r="AO83" s="32"/>
      <c r="AP83" s="32"/>
      <c r="AQ83" s="32"/>
      <c r="AR83" s="32"/>
    </row>
    <row r="84" spans="1:44" s="126" customFormat="1" ht="30" customHeight="1">
      <c r="A84" s="72"/>
      <c r="B84" s="103"/>
      <c r="C84" s="107"/>
      <c r="D84" s="107"/>
      <c r="E84" s="107"/>
      <c r="F84" s="107"/>
      <c r="G84" s="107"/>
      <c r="H84" s="107"/>
      <c r="I84" s="74">
        <f t="shared" si="19"/>
        <v>0</v>
      </c>
      <c r="J84" s="75">
        <f t="shared" si="20"/>
        <v>0</v>
      </c>
      <c r="K84" s="120">
        <f t="shared" si="21"/>
        <v>0</v>
      </c>
      <c r="L84" s="46"/>
      <c r="M84" s="48"/>
      <c r="N84" s="53"/>
      <c r="O84" s="50"/>
      <c r="P84" s="72"/>
      <c r="Q84" s="127"/>
      <c r="R84" s="85">
        <f t="shared" si="22"/>
        <v>0</v>
      </c>
      <c r="S84" s="87">
        <f t="shared" si="23"/>
        <v>0</v>
      </c>
      <c r="T84" s="88">
        <f t="shared" si="24"/>
        <v>0</v>
      </c>
      <c r="U84" s="76">
        <f t="shared" si="25"/>
        <v>0</v>
      </c>
      <c r="V84" s="31"/>
      <c r="W84" s="31"/>
      <c r="X84" s="31"/>
      <c r="Y84" s="31"/>
      <c r="Z84" s="32"/>
      <c r="AA84" s="32"/>
      <c r="AB84" s="32"/>
      <c r="AC84" s="32"/>
      <c r="AD84" s="32"/>
      <c r="AE84" s="32"/>
      <c r="AF84" s="32"/>
      <c r="AG84" s="82"/>
      <c r="AH84" s="128">
        <f t="shared" si="26"/>
        <v>0</v>
      </c>
      <c r="AI84" s="128">
        <f t="shared" si="27"/>
        <v>0</v>
      </c>
      <c r="AJ84" s="128">
        <f t="shared" si="28"/>
        <v>0</v>
      </c>
      <c r="AK84" s="32"/>
      <c r="AL84" s="32"/>
      <c r="AM84" s="32"/>
      <c r="AN84" s="32"/>
      <c r="AO84" s="32"/>
      <c r="AP84" s="32"/>
      <c r="AQ84" s="32"/>
      <c r="AR84" s="32"/>
    </row>
    <row r="85" spans="1:44" s="126" customFormat="1" ht="30" customHeight="1">
      <c r="A85" s="72"/>
      <c r="B85" s="103"/>
      <c r="C85" s="107"/>
      <c r="D85" s="107"/>
      <c r="E85" s="107"/>
      <c r="F85" s="107"/>
      <c r="G85" s="107"/>
      <c r="H85" s="107"/>
      <c r="I85" s="74">
        <f t="shared" si="19"/>
        <v>0</v>
      </c>
      <c r="J85" s="75">
        <f t="shared" si="20"/>
        <v>0</v>
      </c>
      <c r="K85" s="120">
        <f t="shared" si="21"/>
        <v>0</v>
      </c>
      <c r="L85" s="46"/>
      <c r="M85" s="48"/>
      <c r="N85" s="53"/>
      <c r="O85" s="50"/>
      <c r="P85" s="72"/>
      <c r="Q85" s="127"/>
      <c r="R85" s="85">
        <f t="shared" si="22"/>
        <v>0</v>
      </c>
      <c r="S85" s="87">
        <f t="shared" si="23"/>
        <v>0</v>
      </c>
      <c r="T85" s="88">
        <f t="shared" si="24"/>
        <v>0</v>
      </c>
      <c r="U85" s="76">
        <f t="shared" si="25"/>
        <v>0</v>
      </c>
      <c r="V85" s="31"/>
      <c r="W85" s="31"/>
      <c r="X85" s="31"/>
      <c r="Y85" s="31"/>
      <c r="Z85" s="32"/>
      <c r="AA85" s="32"/>
      <c r="AB85" s="32"/>
      <c r="AC85" s="32"/>
      <c r="AD85" s="32"/>
      <c r="AE85" s="32"/>
      <c r="AF85" s="32"/>
      <c r="AG85" s="82">
        <f>H85*G85</f>
        <v>0</v>
      </c>
      <c r="AH85" s="128">
        <f t="shared" si="26"/>
        <v>0</v>
      </c>
      <c r="AI85" s="128">
        <f t="shared" si="27"/>
        <v>0</v>
      </c>
      <c r="AJ85" s="128">
        <f t="shared" si="28"/>
        <v>0</v>
      </c>
      <c r="AK85" s="32"/>
      <c r="AL85" s="32"/>
      <c r="AM85" s="32"/>
      <c r="AN85" s="32"/>
      <c r="AO85" s="32"/>
      <c r="AP85" s="32"/>
      <c r="AQ85" s="32"/>
      <c r="AR85" s="32"/>
    </row>
    <row r="86" spans="1:44" s="126" customFormat="1" ht="30" customHeight="1">
      <c r="A86" s="72"/>
      <c r="B86" s="103"/>
      <c r="C86" s="107"/>
      <c r="D86" s="107"/>
      <c r="E86" s="107"/>
      <c r="F86" s="107"/>
      <c r="G86" s="107"/>
      <c r="H86" s="107"/>
      <c r="I86" s="74">
        <f t="shared" si="19"/>
        <v>0</v>
      </c>
      <c r="J86" s="75">
        <f t="shared" si="20"/>
        <v>0</v>
      </c>
      <c r="K86" s="120">
        <f t="shared" si="21"/>
        <v>0</v>
      </c>
      <c r="L86" s="46"/>
      <c r="M86" s="48"/>
      <c r="N86" s="53"/>
      <c r="O86" s="50"/>
      <c r="P86" s="72"/>
      <c r="Q86" s="127"/>
      <c r="R86" s="85">
        <f t="shared" si="22"/>
        <v>0</v>
      </c>
      <c r="S86" s="87">
        <f t="shared" si="23"/>
        <v>0</v>
      </c>
      <c r="T86" s="88">
        <f t="shared" si="24"/>
        <v>0</v>
      </c>
      <c r="U86" s="76">
        <f t="shared" si="25"/>
        <v>0</v>
      </c>
      <c r="V86" s="31"/>
      <c r="W86" s="31"/>
      <c r="X86" s="31"/>
      <c r="Y86" s="31"/>
      <c r="Z86" s="32"/>
      <c r="AA86" s="32"/>
      <c r="AB86" s="32"/>
      <c r="AC86" s="32"/>
      <c r="AD86" s="32"/>
      <c r="AE86" s="32"/>
      <c r="AF86" s="32"/>
      <c r="AG86" s="82">
        <f>H86*G86</f>
        <v>0</v>
      </c>
      <c r="AH86" s="128">
        <f t="shared" si="26"/>
        <v>0</v>
      </c>
      <c r="AI86" s="128">
        <f t="shared" si="27"/>
        <v>0</v>
      </c>
      <c r="AJ86" s="128">
        <f t="shared" si="28"/>
        <v>0</v>
      </c>
      <c r="AK86" s="32"/>
      <c r="AL86" s="32"/>
      <c r="AM86" s="32"/>
      <c r="AN86" s="32"/>
      <c r="AO86" s="32"/>
      <c r="AP86" s="32"/>
      <c r="AQ86" s="32"/>
      <c r="AR86" s="32"/>
    </row>
    <row r="87" spans="1:44" s="126" customFormat="1" ht="30" customHeight="1">
      <c r="A87" s="72"/>
      <c r="B87" s="103"/>
      <c r="C87" s="107"/>
      <c r="D87" s="107"/>
      <c r="E87" s="107"/>
      <c r="F87" s="107"/>
      <c r="G87" s="107"/>
      <c r="H87" s="107"/>
      <c r="I87" s="74">
        <f t="shared" si="19"/>
        <v>0</v>
      </c>
      <c r="J87" s="75">
        <f t="shared" si="20"/>
        <v>0</v>
      </c>
      <c r="K87" s="120">
        <f t="shared" si="21"/>
        <v>0</v>
      </c>
      <c r="L87" s="46"/>
      <c r="M87" s="48"/>
      <c r="N87" s="53"/>
      <c r="O87" s="50"/>
      <c r="P87" s="72"/>
      <c r="Q87" s="127">
        <v>1</v>
      </c>
      <c r="R87" s="85">
        <f t="shared" si="22"/>
        <v>0</v>
      </c>
      <c r="S87" s="87">
        <f t="shared" si="23"/>
        <v>0</v>
      </c>
      <c r="T87" s="88">
        <f t="shared" si="24"/>
        <v>0</v>
      </c>
      <c r="U87" s="76" t="str">
        <f t="shared" si="25"/>
        <v>Probabilité d'accident réduite</v>
      </c>
      <c r="V87" s="31"/>
      <c r="W87" s="31"/>
      <c r="X87" s="31"/>
      <c r="Y87" s="31"/>
      <c r="Z87" s="32"/>
      <c r="AA87" s="32"/>
      <c r="AB87" s="32"/>
      <c r="AC87" s="32"/>
      <c r="AD87" s="32"/>
      <c r="AE87" s="32"/>
      <c r="AF87" s="32"/>
      <c r="AG87" s="82">
        <f>H87*G87</f>
        <v>0</v>
      </c>
      <c r="AH87" s="128">
        <f t="shared" si="26"/>
        <v>0</v>
      </c>
      <c r="AI87" s="128">
        <f t="shared" si="27"/>
        <v>0</v>
      </c>
      <c r="AJ87" s="128">
        <f t="shared" si="28"/>
        <v>0</v>
      </c>
      <c r="AK87" s="32"/>
      <c r="AL87" s="32"/>
      <c r="AM87" s="32"/>
      <c r="AN87" s="32"/>
      <c r="AO87" s="32"/>
      <c r="AP87" s="32"/>
      <c r="AQ87" s="32"/>
      <c r="AR87" s="32"/>
    </row>
    <row r="88" spans="1:44" s="126" customFormat="1" ht="30" customHeight="1">
      <c r="A88" s="72"/>
      <c r="B88" s="103"/>
      <c r="C88" s="107"/>
      <c r="D88" s="107"/>
      <c r="E88" s="107"/>
      <c r="F88" s="107"/>
      <c r="G88" s="107"/>
      <c r="H88" s="107"/>
      <c r="I88" s="74">
        <f t="shared" si="19"/>
        <v>0</v>
      </c>
      <c r="J88" s="75">
        <f t="shared" si="20"/>
        <v>0</v>
      </c>
      <c r="K88" s="120">
        <f t="shared" si="21"/>
        <v>0</v>
      </c>
      <c r="L88" s="46"/>
      <c r="M88" s="48"/>
      <c r="N88" s="53"/>
      <c r="O88" s="50"/>
      <c r="P88" s="72"/>
      <c r="Q88" s="127"/>
      <c r="R88" s="85">
        <f t="shared" si="22"/>
        <v>0</v>
      </c>
      <c r="S88" s="87">
        <f t="shared" si="23"/>
        <v>0</v>
      </c>
      <c r="T88" s="88">
        <f t="shared" si="24"/>
        <v>0</v>
      </c>
      <c r="U88" s="76">
        <f t="shared" si="25"/>
        <v>0</v>
      </c>
      <c r="V88" s="31"/>
      <c r="W88" s="31"/>
      <c r="X88" s="31"/>
      <c r="Y88" s="31"/>
      <c r="Z88" s="32"/>
      <c r="AA88" s="32"/>
      <c r="AB88" s="32"/>
      <c r="AC88" s="32"/>
      <c r="AD88" s="32"/>
      <c r="AE88" s="32"/>
      <c r="AF88" s="32"/>
      <c r="AG88" s="82">
        <f>H88*G88</f>
        <v>0</v>
      </c>
      <c r="AH88" s="128">
        <f t="shared" si="26"/>
        <v>0</v>
      </c>
      <c r="AI88" s="128">
        <f t="shared" si="27"/>
        <v>0</v>
      </c>
      <c r="AJ88" s="128">
        <f t="shared" si="28"/>
        <v>0</v>
      </c>
      <c r="AK88" s="32"/>
      <c r="AL88" s="32"/>
      <c r="AM88" s="32"/>
      <c r="AN88" s="32"/>
      <c r="AO88" s="32"/>
      <c r="AP88" s="32"/>
      <c r="AQ88" s="32"/>
      <c r="AR88" s="32"/>
    </row>
    <row r="89" spans="1:44" s="126" customFormat="1" ht="30" customHeight="1">
      <c r="A89" s="72"/>
      <c r="B89" s="103"/>
      <c r="C89" s="107"/>
      <c r="D89" s="107"/>
      <c r="E89" s="107"/>
      <c r="F89" s="107"/>
      <c r="G89" s="107"/>
      <c r="H89" s="107"/>
      <c r="I89" s="74">
        <f t="shared" si="19"/>
        <v>0</v>
      </c>
      <c r="J89" s="75">
        <f t="shared" si="20"/>
        <v>0</v>
      </c>
      <c r="K89" s="120">
        <f t="shared" si="21"/>
        <v>0</v>
      </c>
      <c r="L89" s="46"/>
      <c r="M89" s="48"/>
      <c r="N89" s="53"/>
      <c r="O89" s="50"/>
      <c r="P89" s="72"/>
      <c r="Q89" s="127"/>
      <c r="R89" s="85">
        <f t="shared" si="22"/>
        <v>0</v>
      </c>
      <c r="S89" s="87">
        <f t="shared" si="23"/>
        <v>0</v>
      </c>
      <c r="T89" s="88">
        <f t="shared" si="24"/>
        <v>0</v>
      </c>
      <c r="U89" s="76">
        <f t="shared" si="25"/>
        <v>0</v>
      </c>
      <c r="V89" s="31"/>
      <c r="W89" s="31"/>
      <c r="X89" s="31"/>
      <c r="Y89" s="31"/>
      <c r="Z89" s="32"/>
      <c r="AA89" s="32"/>
      <c r="AB89" s="32"/>
      <c r="AC89" s="32"/>
      <c r="AD89" s="32"/>
      <c r="AE89" s="32"/>
      <c r="AF89" s="32"/>
      <c r="AG89" s="82"/>
      <c r="AH89" s="128">
        <f t="shared" si="26"/>
        <v>0</v>
      </c>
      <c r="AI89" s="128">
        <f t="shared" si="27"/>
        <v>0</v>
      </c>
      <c r="AJ89" s="128">
        <f t="shared" si="28"/>
        <v>0</v>
      </c>
      <c r="AK89" s="32"/>
      <c r="AL89" s="32"/>
      <c r="AM89" s="32"/>
      <c r="AN89" s="32"/>
      <c r="AO89" s="32"/>
      <c r="AP89" s="32"/>
      <c r="AQ89" s="32"/>
      <c r="AR89" s="32"/>
    </row>
    <row r="90" spans="1:44" s="126" customFormat="1" ht="30" customHeight="1">
      <c r="A90" s="72"/>
      <c r="B90" s="103"/>
      <c r="C90" s="107"/>
      <c r="D90" s="107"/>
      <c r="E90" s="107"/>
      <c r="F90" s="107"/>
      <c r="G90" s="107"/>
      <c r="H90" s="107"/>
      <c r="I90" s="74">
        <f t="shared" si="19"/>
        <v>0</v>
      </c>
      <c r="J90" s="75">
        <f t="shared" si="20"/>
        <v>0</v>
      </c>
      <c r="K90" s="120">
        <f t="shared" si="21"/>
        <v>0</v>
      </c>
      <c r="L90" s="46"/>
      <c r="M90" s="48"/>
      <c r="N90" s="53"/>
      <c r="O90" s="50"/>
      <c r="P90" s="72"/>
      <c r="Q90" s="127"/>
      <c r="R90" s="85">
        <f t="shared" si="22"/>
        <v>0</v>
      </c>
      <c r="S90" s="87">
        <f t="shared" si="23"/>
        <v>0</v>
      </c>
      <c r="T90" s="88">
        <f t="shared" si="24"/>
        <v>0</v>
      </c>
      <c r="U90" s="76">
        <f t="shared" si="25"/>
        <v>0</v>
      </c>
      <c r="V90" s="31"/>
      <c r="W90" s="31"/>
      <c r="X90" s="31"/>
      <c r="Y90" s="31"/>
      <c r="Z90" s="32"/>
      <c r="AA90" s="32"/>
      <c r="AB90" s="32"/>
      <c r="AC90" s="32"/>
      <c r="AD90" s="32"/>
      <c r="AE90" s="32"/>
      <c r="AF90" s="32"/>
      <c r="AG90" s="82">
        <f aca="true" t="shared" si="29" ref="AG90:AG95">H90*G90</f>
        <v>0</v>
      </c>
      <c r="AH90" s="128">
        <f t="shared" si="26"/>
        <v>0</v>
      </c>
      <c r="AI90" s="128">
        <f t="shared" si="27"/>
        <v>0</v>
      </c>
      <c r="AJ90" s="128">
        <f t="shared" si="28"/>
        <v>0</v>
      </c>
      <c r="AK90" s="32"/>
      <c r="AL90" s="32"/>
      <c r="AM90" s="32"/>
      <c r="AN90" s="32"/>
      <c r="AO90" s="32"/>
      <c r="AP90" s="32"/>
      <c r="AQ90" s="32"/>
      <c r="AR90" s="32"/>
    </row>
    <row r="91" spans="1:44" s="126" customFormat="1" ht="30" customHeight="1">
      <c r="A91" s="72"/>
      <c r="B91" s="103"/>
      <c r="C91" s="107"/>
      <c r="D91" s="107"/>
      <c r="E91" s="107"/>
      <c r="F91" s="107"/>
      <c r="G91" s="107"/>
      <c r="H91" s="107"/>
      <c r="I91" s="74">
        <f t="shared" si="19"/>
        <v>0</v>
      </c>
      <c r="J91" s="75">
        <f t="shared" si="20"/>
        <v>0</v>
      </c>
      <c r="K91" s="120">
        <f t="shared" si="21"/>
        <v>0</v>
      </c>
      <c r="L91" s="46"/>
      <c r="M91" s="48"/>
      <c r="N91" s="53"/>
      <c r="O91" s="50"/>
      <c r="P91" s="72"/>
      <c r="Q91" s="127"/>
      <c r="R91" s="85">
        <f t="shared" si="22"/>
        <v>0</v>
      </c>
      <c r="S91" s="87">
        <f t="shared" si="23"/>
        <v>0</v>
      </c>
      <c r="T91" s="88">
        <f t="shared" si="24"/>
        <v>0</v>
      </c>
      <c r="U91" s="76">
        <f t="shared" si="25"/>
        <v>0</v>
      </c>
      <c r="V91" s="31"/>
      <c r="W91" s="31"/>
      <c r="X91" s="31"/>
      <c r="Y91" s="31"/>
      <c r="Z91" s="32"/>
      <c r="AA91" s="32"/>
      <c r="AB91" s="32"/>
      <c r="AC91" s="32"/>
      <c r="AD91" s="32"/>
      <c r="AE91" s="32"/>
      <c r="AF91" s="32"/>
      <c r="AG91" s="82">
        <f t="shared" si="29"/>
        <v>0</v>
      </c>
      <c r="AH91" s="128">
        <f t="shared" si="26"/>
        <v>0</v>
      </c>
      <c r="AI91" s="128">
        <f t="shared" si="27"/>
        <v>0</v>
      </c>
      <c r="AJ91" s="128">
        <f t="shared" si="28"/>
        <v>0</v>
      </c>
      <c r="AK91" s="32"/>
      <c r="AL91" s="32"/>
      <c r="AM91" s="32"/>
      <c r="AN91" s="32"/>
      <c r="AO91" s="32"/>
      <c r="AP91" s="32"/>
      <c r="AQ91" s="32"/>
      <c r="AR91" s="32"/>
    </row>
    <row r="92" spans="1:44" s="126" customFormat="1" ht="30" customHeight="1">
      <c r="A92" s="72"/>
      <c r="B92" s="103"/>
      <c r="C92" s="107"/>
      <c r="D92" s="107"/>
      <c r="E92" s="107"/>
      <c r="F92" s="107"/>
      <c r="G92" s="107"/>
      <c r="H92" s="107"/>
      <c r="I92" s="74">
        <f t="shared" si="19"/>
        <v>0</v>
      </c>
      <c r="J92" s="75">
        <f t="shared" si="20"/>
        <v>0</v>
      </c>
      <c r="K92" s="120">
        <f t="shared" si="21"/>
        <v>0</v>
      </c>
      <c r="L92" s="46"/>
      <c r="M92" s="48"/>
      <c r="N92" s="53"/>
      <c r="O92" s="50"/>
      <c r="P92" s="72"/>
      <c r="Q92" s="127"/>
      <c r="R92" s="85">
        <f t="shared" si="22"/>
        <v>0</v>
      </c>
      <c r="S92" s="87">
        <f t="shared" si="23"/>
        <v>0</v>
      </c>
      <c r="T92" s="88">
        <f t="shared" si="24"/>
        <v>0</v>
      </c>
      <c r="U92" s="76">
        <f t="shared" si="25"/>
        <v>0</v>
      </c>
      <c r="V92" s="31"/>
      <c r="W92" s="31"/>
      <c r="X92" s="31"/>
      <c r="Y92" s="31"/>
      <c r="Z92" s="32"/>
      <c r="AA92" s="32"/>
      <c r="AB92" s="32"/>
      <c r="AC92" s="32"/>
      <c r="AD92" s="32"/>
      <c r="AE92" s="32"/>
      <c r="AF92" s="32"/>
      <c r="AG92" s="82">
        <f t="shared" si="29"/>
        <v>0</v>
      </c>
      <c r="AH92" s="128">
        <f t="shared" si="26"/>
        <v>0</v>
      </c>
      <c r="AI92" s="128">
        <f t="shared" si="27"/>
        <v>0</v>
      </c>
      <c r="AJ92" s="128">
        <f t="shared" si="28"/>
        <v>0</v>
      </c>
      <c r="AK92" s="32"/>
      <c r="AL92" s="32"/>
      <c r="AM92" s="32"/>
      <c r="AN92" s="32"/>
      <c r="AO92" s="32"/>
      <c r="AP92" s="32"/>
      <c r="AQ92" s="32"/>
      <c r="AR92" s="32"/>
    </row>
    <row r="93" spans="1:44" s="126" customFormat="1" ht="30" customHeight="1">
      <c r="A93" s="72"/>
      <c r="B93" s="103"/>
      <c r="C93" s="107"/>
      <c r="D93" s="107"/>
      <c r="E93" s="107"/>
      <c r="F93" s="107"/>
      <c r="G93" s="107"/>
      <c r="H93" s="107"/>
      <c r="I93" s="74">
        <f t="shared" si="19"/>
        <v>0</v>
      </c>
      <c r="J93" s="75">
        <f t="shared" si="20"/>
        <v>0</v>
      </c>
      <c r="K93" s="120">
        <f t="shared" si="21"/>
        <v>0</v>
      </c>
      <c r="L93" s="46"/>
      <c r="M93" s="48"/>
      <c r="N93" s="53"/>
      <c r="O93" s="50"/>
      <c r="P93" s="72"/>
      <c r="Q93" s="127">
        <v>1</v>
      </c>
      <c r="R93" s="85">
        <f t="shared" si="22"/>
        <v>0</v>
      </c>
      <c r="S93" s="87">
        <f t="shared" si="23"/>
        <v>0</v>
      </c>
      <c r="T93" s="88">
        <f t="shared" si="24"/>
        <v>0</v>
      </c>
      <c r="U93" s="76" t="str">
        <f t="shared" si="25"/>
        <v>Probabilité d'accident réduite</v>
      </c>
      <c r="V93" s="31"/>
      <c r="W93" s="31"/>
      <c r="X93" s="31"/>
      <c r="Y93" s="31"/>
      <c r="Z93" s="32"/>
      <c r="AA93" s="32"/>
      <c r="AB93" s="32"/>
      <c r="AC93" s="32"/>
      <c r="AD93" s="32"/>
      <c r="AE93" s="32"/>
      <c r="AF93" s="32"/>
      <c r="AG93" s="82">
        <f t="shared" si="29"/>
        <v>0</v>
      </c>
      <c r="AH93" s="128">
        <f t="shared" si="26"/>
        <v>0</v>
      </c>
      <c r="AI93" s="128">
        <f t="shared" si="27"/>
        <v>0</v>
      </c>
      <c r="AJ93" s="128">
        <f t="shared" si="28"/>
        <v>0</v>
      </c>
      <c r="AK93" s="32"/>
      <c r="AL93" s="32"/>
      <c r="AM93" s="32"/>
      <c r="AN93" s="32"/>
      <c r="AO93" s="32"/>
      <c r="AP93" s="32"/>
      <c r="AQ93" s="32"/>
      <c r="AR93" s="32"/>
    </row>
    <row r="94" spans="1:44" s="126" customFormat="1" ht="30" customHeight="1">
      <c r="A94" s="72"/>
      <c r="B94" s="103"/>
      <c r="C94" s="107"/>
      <c r="D94" s="107"/>
      <c r="E94" s="107"/>
      <c r="F94" s="107"/>
      <c r="G94" s="107"/>
      <c r="H94" s="107"/>
      <c r="I94" s="74">
        <f t="shared" si="19"/>
        <v>0</v>
      </c>
      <c r="J94" s="75">
        <f t="shared" si="20"/>
        <v>0</v>
      </c>
      <c r="K94" s="120">
        <f t="shared" si="21"/>
        <v>0</v>
      </c>
      <c r="L94" s="46"/>
      <c r="M94" s="48"/>
      <c r="N94" s="53"/>
      <c r="O94" s="50"/>
      <c r="P94" s="72"/>
      <c r="Q94" s="127"/>
      <c r="R94" s="85">
        <f t="shared" si="22"/>
        <v>0</v>
      </c>
      <c r="S94" s="87">
        <f t="shared" si="23"/>
        <v>0</v>
      </c>
      <c r="T94" s="88">
        <f t="shared" si="24"/>
        <v>0</v>
      </c>
      <c r="U94" s="76">
        <f t="shared" si="25"/>
        <v>0</v>
      </c>
      <c r="V94" s="31"/>
      <c r="W94" s="31"/>
      <c r="X94" s="31"/>
      <c r="Y94" s="31"/>
      <c r="Z94" s="32"/>
      <c r="AA94" s="32"/>
      <c r="AB94" s="32"/>
      <c r="AC94" s="32"/>
      <c r="AD94" s="32"/>
      <c r="AE94" s="32"/>
      <c r="AF94" s="32"/>
      <c r="AG94" s="82">
        <f t="shared" si="29"/>
        <v>0</v>
      </c>
      <c r="AH94" s="128">
        <f t="shared" si="26"/>
        <v>0</v>
      </c>
      <c r="AI94" s="128">
        <f t="shared" si="27"/>
        <v>0</v>
      </c>
      <c r="AJ94" s="128">
        <f t="shared" si="28"/>
        <v>0</v>
      </c>
      <c r="AK94" s="32"/>
      <c r="AL94" s="32"/>
      <c r="AM94" s="32"/>
      <c r="AN94" s="32"/>
      <c r="AO94" s="32"/>
      <c r="AP94" s="32"/>
      <c r="AQ94" s="32"/>
      <c r="AR94" s="32"/>
    </row>
    <row r="95" spans="1:44" s="126" customFormat="1" ht="30" customHeight="1">
      <c r="A95" s="72"/>
      <c r="B95" s="103"/>
      <c r="C95" s="107"/>
      <c r="D95" s="107"/>
      <c r="E95" s="107"/>
      <c r="F95" s="107"/>
      <c r="G95" s="107"/>
      <c r="H95" s="107"/>
      <c r="I95" s="74">
        <f t="shared" si="19"/>
        <v>0</v>
      </c>
      <c r="J95" s="75">
        <f t="shared" si="20"/>
        <v>0</v>
      </c>
      <c r="K95" s="120">
        <f t="shared" si="21"/>
        <v>0</v>
      </c>
      <c r="L95" s="46"/>
      <c r="M95" s="48"/>
      <c r="N95" s="53"/>
      <c r="O95" s="50"/>
      <c r="P95" s="72"/>
      <c r="Q95" s="127"/>
      <c r="R95" s="85">
        <f t="shared" si="22"/>
        <v>0</v>
      </c>
      <c r="S95" s="87">
        <f t="shared" si="23"/>
        <v>0</v>
      </c>
      <c r="T95" s="88">
        <f t="shared" si="24"/>
        <v>0</v>
      </c>
      <c r="U95" s="76">
        <f t="shared" si="25"/>
        <v>0</v>
      </c>
      <c r="V95" s="31"/>
      <c r="W95" s="31"/>
      <c r="X95" s="31"/>
      <c r="Y95" s="31"/>
      <c r="Z95" s="32"/>
      <c r="AA95" s="32"/>
      <c r="AB95" s="32"/>
      <c r="AC95" s="32"/>
      <c r="AD95" s="32"/>
      <c r="AE95" s="32"/>
      <c r="AF95" s="32"/>
      <c r="AG95" s="82">
        <f t="shared" si="29"/>
        <v>0</v>
      </c>
      <c r="AH95" s="128">
        <f t="shared" si="26"/>
        <v>0</v>
      </c>
      <c r="AI95" s="128">
        <f t="shared" si="27"/>
        <v>0</v>
      </c>
      <c r="AJ95" s="128">
        <f t="shared" si="28"/>
        <v>0</v>
      </c>
      <c r="AK95" s="32"/>
      <c r="AL95" s="32"/>
      <c r="AM95" s="32"/>
      <c r="AN95" s="32"/>
      <c r="AO95" s="32"/>
      <c r="AP95" s="32"/>
      <c r="AQ95" s="32"/>
      <c r="AR95" s="32"/>
    </row>
    <row r="96" spans="1:44" s="126" customFormat="1" ht="30" customHeight="1">
      <c r="A96" s="72"/>
      <c r="B96" s="103"/>
      <c r="C96" s="107"/>
      <c r="D96" s="107"/>
      <c r="E96" s="107"/>
      <c r="F96" s="107"/>
      <c r="G96" s="107"/>
      <c r="H96" s="107"/>
      <c r="I96" s="74">
        <f t="shared" si="19"/>
        <v>0</v>
      </c>
      <c r="J96" s="75">
        <f t="shared" si="20"/>
        <v>0</v>
      </c>
      <c r="K96" s="120">
        <f t="shared" si="21"/>
        <v>0</v>
      </c>
      <c r="L96" s="46"/>
      <c r="M96" s="48"/>
      <c r="N96" s="53"/>
      <c r="O96" s="50"/>
      <c r="P96" s="72"/>
      <c r="Q96" s="127"/>
      <c r="R96" s="85">
        <f t="shared" si="22"/>
        <v>0</v>
      </c>
      <c r="S96" s="87">
        <f t="shared" si="23"/>
        <v>0</v>
      </c>
      <c r="T96" s="88">
        <f t="shared" si="24"/>
        <v>0</v>
      </c>
      <c r="U96" s="76">
        <f t="shared" si="25"/>
        <v>0</v>
      </c>
      <c r="V96" s="31"/>
      <c r="W96" s="31"/>
      <c r="X96" s="31"/>
      <c r="Y96" s="31"/>
      <c r="Z96" s="32"/>
      <c r="AA96" s="32"/>
      <c r="AB96" s="32"/>
      <c r="AC96" s="32"/>
      <c r="AD96" s="32"/>
      <c r="AE96" s="32"/>
      <c r="AF96" s="32"/>
      <c r="AG96" s="82"/>
      <c r="AH96" s="128">
        <f t="shared" si="26"/>
        <v>0</v>
      </c>
      <c r="AI96" s="128">
        <f t="shared" si="27"/>
        <v>0</v>
      </c>
      <c r="AJ96" s="128">
        <f t="shared" si="28"/>
        <v>0</v>
      </c>
      <c r="AK96" s="32"/>
      <c r="AL96" s="32"/>
      <c r="AM96" s="32"/>
      <c r="AN96" s="32"/>
      <c r="AO96" s="32"/>
      <c r="AP96" s="32"/>
      <c r="AQ96" s="32"/>
      <c r="AR96" s="32"/>
    </row>
    <row r="97" spans="1:44" s="126" customFormat="1" ht="30" customHeight="1">
      <c r="A97" s="72"/>
      <c r="B97" s="103"/>
      <c r="C97" s="107"/>
      <c r="D97" s="107"/>
      <c r="E97" s="107"/>
      <c r="F97" s="107"/>
      <c r="G97" s="107"/>
      <c r="H97" s="107"/>
      <c r="I97" s="74">
        <f t="shared" si="19"/>
        <v>0</v>
      </c>
      <c r="J97" s="75">
        <f t="shared" si="20"/>
        <v>0</v>
      </c>
      <c r="K97" s="120">
        <f t="shared" si="21"/>
        <v>0</v>
      </c>
      <c r="L97" s="46"/>
      <c r="M97" s="48"/>
      <c r="N97" s="53"/>
      <c r="O97" s="50"/>
      <c r="P97" s="72"/>
      <c r="Q97" s="127"/>
      <c r="R97" s="85">
        <f t="shared" si="22"/>
        <v>0</v>
      </c>
      <c r="S97" s="87">
        <f t="shared" si="23"/>
        <v>0</v>
      </c>
      <c r="T97" s="88">
        <f t="shared" si="24"/>
        <v>0</v>
      </c>
      <c r="U97" s="76">
        <f t="shared" si="25"/>
        <v>0</v>
      </c>
      <c r="V97" s="31"/>
      <c r="W97" s="31"/>
      <c r="X97" s="31"/>
      <c r="Y97" s="31"/>
      <c r="Z97" s="32"/>
      <c r="AA97" s="32"/>
      <c r="AB97" s="32"/>
      <c r="AC97" s="32"/>
      <c r="AD97" s="32"/>
      <c r="AE97" s="32"/>
      <c r="AF97" s="32"/>
      <c r="AG97" s="82">
        <f aca="true" t="shared" si="30" ref="AG97:AG103">H97*G97</f>
        <v>0</v>
      </c>
      <c r="AH97" s="128">
        <f t="shared" si="26"/>
        <v>0</v>
      </c>
      <c r="AI97" s="128">
        <f t="shared" si="27"/>
        <v>0</v>
      </c>
      <c r="AJ97" s="128">
        <f t="shared" si="28"/>
        <v>0</v>
      </c>
      <c r="AK97" s="32"/>
      <c r="AL97" s="32"/>
      <c r="AM97" s="32"/>
      <c r="AN97" s="32"/>
      <c r="AO97" s="32"/>
      <c r="AP97" s="32"/>
      <c r="AQ97" s="32"/>
      <c r="AR97" s="32"/>
    </row>
    <row r="98" spans="1:44" s="126" customFormat="1" ht="30" customHeight="1">
      <c r="A98" s="72"/>
      <c r="B98" s="103"/>
      <c r="C98" s="107"/>
      <c r="D98" s="107"/>
      <c r="E98" s="107"/>
      <c r="F98" s="107"/>
      <c r="G98" s="107"/>
      <c r="H98" s="107"/>
      <c r="I98" s="74">
        <f t="shared" si="19"/>
        <v>0</v>
      </c>
      <c r="J98" s="75">
        <f t="shared" si="20"/>
        <v>0</v>
      </c>
      <c r="K98" s="120">
        <f t="shared" si="21"/>
        <v>0</v>
      </c>
      <c r="L98" s="46"/>
      <c r="M98" s="48"/>
      <c r="N98" s="53"/>
      <c r="O98" s="50"/>
      <c r="P98" s="72"/>
      <c r="Q98" s="127">
        <v>4</v>
      </c>
      <c r="R98" s="85" t="str">
        <f t="shared" si="22"/>
        <v>URGENT ! Nouvelle action à prévoir</v>
      </c>
      <c r="S98" s="87">
        <f t="shared" si="23"/>
        <v>0</v>
      </c>
      <c r="T98" s="88">
        <f t="shared" si="24"/>
        <v>0</v>
      </c>
      <c r="U98" s="76">
        <f t="shared" si="25"/>
        <v>0</v>
      </c>
      <c r="V98" s="31"/>
      <c r="W98" s="31"/>
      <c r="X98" s="31"/>
      <c r="Y98" s="31"/>
      <c r="Z98" s="32"/>
      <c r="AA98" s="32"/>
      <c r="AB98" s="32"/>
      <c r="AC98" s="32"/>
      <c r="AD98" s="32"/>
      <c r="AE98" s="32"/>
      <c r="AF98" s="32"/>
      <c r="AG98" s="82">
        <f t="shared" si="30"/>
        <v>0</v>
      </c>
      <c r="AH98" s="128">
        <f t="shared" si="26"/>
        <v>0</v>
      </c>
      <c r="AI98" s="128">
        <f t="shared" si="27"/>
        <v>0</v>
      </c>
      <c r="AJ98" s="128">
        <f t="shared" si="28"/>
        <v>0</v>
      </c>
      <c r="AK98" s="32"/>
      <c r="AL98" s="32"/>
      <c r="AM98" s="32"/>
      <c r="AN98" s="32"/>
      <c r="AO98" s="32"/>
      <c r="AP98" s="32"/>
      <c r="AQ98" s="32"/>
      <c r="AR98" s="32"/>
    </row>
    <row r="99" spans="1:44" s="126" customFormat="1" ht="30" customHeight="1">
      <c r="A99" s="72"/>
      <c r="B99" s="103"/>
      <c r="C99" s="107"/>
      <c r="D99" s="107"/>
      <c r="E99" s="107"/>
      <c r="F99" s="107"/>
      <c r="G99" s="107"/>
      <c r="H99" s="107"/>
      <c r="I99" s="74">
        <f t="shared" si="19"/>
        <v>0</v>
      </c>
      <c r="J99" s="75">
        <f t="shared" si="20"/>
        <v>0</v>
      </c>
      <c r="K99" s="120">
        <f t="shared" si="21"/>
        <v>0</v>
      </c>
      <c r="L99" s="46"/>
      <c r="M99" s="48"/>
      <c r="N99" s="53"/>
      <c r="O99" s="50"/>
      <c r="P99" s="72"/>
      <c r="Q99" s="127"/>
      <c r="R99" s="85">
        <f t="shared" si="22"/>
        <v>0</v>
      </c>
      <c r="S99" s="87">
        <f t="shared" si="23"/>
        <v>0</v>
      </c>
      <c r="T99" s="88">
        <f t="shared" si="24"/>
        <v>0</v>
      </c>
      <c r="U99" s="76">
        <f t="shared" si="25"/>
        <v>0</v>
      </c>
      <c r="V99" s="31"/>
      <c r="W99" s="31"/>
      <c r="X99" s="31"/>
      <c r="Y99" s="31"/>
      <c r="Z99" s="32"/>
      <c r="AA99" s="32"/>
      <c r="AB99" s="32"/>
      <c r="AC99" s="32"/>
      <c r="AD99" s="32"/>
      <c r="AE99" s="32"/>
      <c r="AF99" s="32"/>
      <c r="AG99" s="82">
        <f t="shared" si="30"/>
        <v>0</v>
      </c>
      <c r="AH99" s="128">
        <f t="shared" si="26"/>
        <v>0</v>
      </c>
      <c r="AI99" s="128">
        <f t="shared" si="27"/>
        <v>0</v>
      </c>
      <c r="AJ99" s="128">
        <f t="shared" si="28"/>
        <v>0</v>
      </c>
      <c r="AK99" s="32"/>
      <c r="AL99" s="32"/>
      <c r="AM99" s="32"/>
      <c r="AN99" s="32"/>
      <c r="AO99" s="32"/>
      <c r="AP99" s="32"/>
      <c r="AQ99" s="32"/>
      <c r="AR99" s="32"/>
    </row>
    <row r="100" spans="1:44" s="126" customFormat="1" ht="30" customHeight="1">
      <c r="A100" s="72"/>
      <c r="B100" s="103"/>
      <c r="C100" s="107"/>
      <c r="D100" s="107"/>
      <c r="E100" s="107"/>
      <c r="F100" s="107"/>
      <c r="G100" s="107"/>
      <c r="H100" s="107"/>
      <c r="I100" s="74">
        <f t="shared" si="19"/>
        <v>0</v>
      </c>
      <c r="J100" s="75">
        <f t="shared" si="20"/>
        <v>0</v>
      </c>
      <c r="K100" s="120">
        <f t="shared" si="21"/>
        <v>0</v>
      </c>
      <c r="L100" s="46"/>
      <c r="M100" s="48"/>
      <c r="N100" s="53"/>
      <c r="O100" s="50"/>
      <c r="P100" s="72"/>
      <c r="Q100" s="127"/>
      <c r="R100" s="85">
        <f t="shared" si="22"/>
        <v>0</v>
      </c>
      <c r="S100" s="87">
        <f t="shared" si="23"/>
        <v>0</v>
      </c>
      <c r="T100" s="88">
        <f t="shared" si="24"/>
        <v>0</v>
      </c>
      <c r="U100" s="76">
        <f t="shared" si="25"/>
        <v>0</v>
      </c>
      <c r="V100" s="31"/>
      <c r="W100" s="31"/>
      <c r="X100" s="31"/>
      <c r="Y100" s="31"/>
      <c r="Z100" s="32"/>
      <c r="AA100" s="32"/>
      <c r="AB100" s="32"/>
      <c r="AC100" s="32"/>
      <c r="AD100" s="32"/>
      <c r="AE100" s="32"/>
      <c r="AF100" s="32"/>
      <c r="AG100" s="82">
        <f t="shared" si="30"/>
        <v>0</v>
      </c>
      <c r="AH100" s="128">
        <f t="shared" si="26"/>
        <v>0</v>
      </c>
      <c r="AI100" s="128">
        <f t="shared" si="27"/>
        <v>0</v>
      </c>
      <c r="AJ100" s="128">
        <f t="shared" si="28"/>
        <v>0</v>
      </c>
      <c r="AK100" s="32"/>
      <c r="AL100" s="32"/>
      <c r="AM100" s="32"/>
      <c r="AN100" s="32"/>
      <c r="AO100" s="32"/>
      <c r="AP100" s="32"/>
      <c r="AQ100" s="32"/>
      <c r="AR100" s="32"/>
    </row>
    <row r="101" spans="1:44" s="126" customFormat="1" ht="30" customHeight="1">
      <c r="A101" s="72"/>
      <c r="B101" s="103"/>
      <c r="C101" s="107"/>
      <c r="D101" s="107"/>
      <c r="E101" s="107"/>
      <c r="F101" s="107"/>
      <c r="G101" s="107"/>
      <c r="H101" s="107"/>
      <c r="I101" s="74">
        <f t="shared" si="19"/>
        <v>0</v>
      </c>
      <c r="J101" s="75">
        <f t="shared" si="20"/>
        <v>0</v>
      </c>
      <c r="K101" s="120">
        <f t="shared" si="21"/>
        <v>0</v>
      </c>
      <c r="L101" s="46"/>
      <c r="M101" s="48"/>
      <c r="N101" s="53"/>
      <c r="O101" s="50"/>
      <c r="P101" s="72"/>
      <c r="Q101" s="127"/>
      <c r="R101" s="85">
        <f t="shared" si="22"/>
        <v>0</v>
      </c>
      <c r="S101" s="87">
        <f t="shared" si="23"/>
        <v>0</v>
      </c>
      <c r="T101" s="88">
        <f t="shared" si="24"/>
        <v>0</v>
      </c>
      <c r="U101" s="76">
        <f t="shared" si="25"/>
        <v>0</v>
      </c>
      <c r="V101" s="31"/>
      <c r="W101" s="31"/>
      <c r="X101" s="31"/>
      <c r="Y101" s="31"/>
      <c r="Z101" s="32"/>
      <c r="AA101" s="32"/>
      <c r="AB101" s="32"/>
      <c r="AC101" s="32"/>
      <c r="AD101" s="32"/>
      <c r="AE101" s="32"/>
      <c r="AF101" s="32"/>
      <c r="AG101" s="82">
        <f t="shared" si="30"/>
        <v>0</v>
      </c>
      <c r="AH101" s="128">
        <f t="shared" si="26"/>
        <v>0</v>
      </c>
      <c r="AI101" s="128">
        <f t="shared" si="27"/>
        <v>0</v>
      </c>
      <c r="AJ101" s="128">
        <f t="shared" si="28"/>
        <v>0</v>
      </c>
      <c r="AK101" s="32"/>
      <c r="AL101" s="32"/>
      <c r="AM101" s="32"/>
      <c r="AN101" s="32"/>
      <c r="AO101" s="32"/>
      <c r="AP101" s="32"/>
      <c r="AQ101" s="32"/>
      <c r="AR101" s="32"/>
    </row>
    <row r="102" spans="1:44" s="126" customFormat="1" ht="30" customHeight="1">
      <c r="A102" s="72"/>
      <c r="B102" s="103"/>
      <c r="C102" s="107"/>
      <c r="D102" s="107"/>
      <c r="E102" s="107"/>
      <c r="F102" s="107"/>
      <c r="G102" s="107"/>
      <c r="H102" s="107"/>
      <c r="I102" s="74">
        <f t="shared" si="19"/>
        <v>0</v>
      </c>
      <c r="J102" s="75">
        <f t="shared" si="20"/>
        <v>0</v>
      </c>
      <c r="K102" s="120">
        <f t="shared" si="21"/>
        <v>0</v>
      </c>
      <c r="L102" s="46"/>
      <c r="M102" s="48"/>
      <c r="N102" s="53"/>
      <c r="O102" s="50"/>
      <c r="P102" s="72"/>
      <c r="Q102" s="127"/>
      <c r="R102" s="85">
        <f t="shared" si="22"/>
        <v>0</v>
      </c>
      <c r="S102" s="87">
        <f t="shared" si="23"/>
        <v>0</v>
      </c>
      <c r="T102" s="88">
        <f t="shared" si="24"/>
        <v>0</v>
      </c>
      <c r="U102" s="76">
        <f t="shared" si="25"/>
        <v>0</v>
      </c>
      <c r="V102" s="31"/>
      <c r="W102" s="31"/>
      <c r="X102" s="31"/>
      <c r="Y102" s="31"/>
      <c r="Z102" s="32"/>
      <c r="AA102" s="32"/>
      <c r="AB102" s="32"/>
      <c r="AC102" s="32"/>
      <c r="AD102" s="32"/>
      <c r="AE102" s="32"/>
      <c r="AF102" s="32"/>
      <c r="AG102" s="82">
        <f t="shared" si="30"/>
        <v>0</v>
      </c>
      <c r="AH102" s="128">
        <f t="shared" si="26"/>
        <v>0</v>
      </c>
      <c r="AI102" s="128">
        <f t="shared" si="27"/>
        <v>0</v>
      </c>
      <c r="AJ102" s="128">
        <f t="shared" si="28"/>
        <v>0</v>
      </c>
      <c r="AK102" s="32"/>
      <c r="AL102" s="32"/>
      <c r="AM102" s="32"/>
      <c r="AN102" s="32"/>
      <c r="AO102" s="32"/>
      <c r="AP102" s="32"/>
      <c r="AQ102" s="32"/>
      <c r="AR102" s="32"/>
    </row>
    <row r="103" spans="1:44" s="126" customFormat="1" ht="30" customHeight="1">
      <c r="A103" s="72"/>
      <c r="B103" s="103"/>
      <c r="C103" s="107"/>
      <c r="D103" s="107"/>
      <c r="E103" s="107"/>
      <c r="F103" s="107"/>
      <c r="G103" s="107"/>
      <c r="H103" s="107"/>
      <c r="I103" s="74">
        <f t="shared" si="19"/>
        <v>0</v>
      </c>
      <c r="J103" s="75">
        <f t="shared" si="20"/>
        <v>0</v>
      </c>
      <c r="K103" s="120">
        <f t="shared" si="21"/>
        <v>0</v>
      </c>
      <c r="L103" s="46"/>
      <c r="M103" s="48"/>
      <c r="N103" s="53"/>
      <c r="O103" s="50"/>
      <c r="P103" s="72"/>
      <c r="Q103" s="127"/>
      <c r="R103" s="85">
        <f t="shared" si="22"/>
        <v>0</v>
      </c>
      <c r="S103" s="87">
        <f t="shared" si="23"/>
        <v>0</v>
      </c>
      <c r="T103" s="88">
        <f t="shared" si="24"/>
        <v>0</v>
      </c>
      <c r="U103" s="76">
        <f t="shared" si="25"/>
        <v>0</v>
      </c>
      <c r="V103" s="31"/>
      <c r="W103" s="31"/>
      <c r="X103" s="31"/>
      <c r="Y103" s="31"/>
      <c r="Z103" s="32"/>
      <c r="AA103" s="32"/>
      <c r="AB103" s="32"/>
      <c r="AC103" s="32"/>
      <c r="AD103" s="32"/>
      <c r="AE103" s="32"/>
      <c r="AF103" s="32"/>
      <c r="AG103" s="82">
        <f t="shared" si="30"/>
        <v>0</v>
      </c>
      <c r="AH103" s="128">
        <f t="shared" si="26"/>
        <v>0</v>
      </c>
      <c r="AI103" s="128">
        <f t="shared" si="27"/>
        <v>0</v>
      </c>
      <c r="AJ103" s="128">
        <f t="shared" si="28"/>
        <v>0</v>
      </c>
      <c r="AK103" s="32"/>
      <c r="AL103" s="32"/>
      <c r="AM103" s="32"/>
      <c r="AN103" s="32"/>
      <c r="AO103" s="32"/>
      <c r="AP103" s="32"/>
      <c r="AQ103" s="32"/>
      <c r="AR103" s="32"/>
    </row>
    <row r="104" spans="1:44" s="126" customFormat="1" ht="30" customHeight="1">
      <c r="A104" s="72"/>
      <c r="B104" s="103"/>
      <c r="C104" s="107"/>
      <c r="D104" s="107"/>
      <c r="E104" s="107"/>
      <c r="F104" s="107"/>
      <c r="G104" s="107"/>
      <c r="H104" s="107"/>
      <c r="I104" s="74">
        <f t="shared" si="19"/>
        <v>0</v>
      </c>
      <c r="J104" s="75">
        <f t="shared" si="20"/>
        <v>0</v>
      </c>
      <c r="K104" s="120">
        <f t="shared" si="21"/>
        <v>0</v>
      </c>
      <c r="L104" s="46"/>
      <c r="M104" s="48"/>
      <c r="N104" s="53"/>
      <c r="O104" s="50"/>
      <c r="P104" s="72"/>
      <c r="Q104" s="127"/>
      <c r="R104" s="85">
        <f t="shared" si="22"/>
        <v>0</v>
      </c>
      <c r="S104" s="87">
        <f t="shared" si="23"/>
        <v>0</v>
      </c>
      <c r="T104" s="88">
        <f t="shared" si="24"/>
        <v>0</v>
      </c>
      <c r="U104" s="76">
        <f t="shared" si="25"/>
        <v>0</v>
      </c>
      <c r="V104" s="31"/>
      <c r="W104" s="31"/>
      <c r="X104" s="31"/>
      <c r="Y104" s="31"/>
      <c r="Z104" s="32"/>
      <c r="AA104" s="32"/>
      <c r="AB104" s="32"/>
      <c r="AC104" s="32"/>
      <c r="AD104" s="32"/>
      <c r="AE104" s="32"/>
      <c r="AF104" s="32"/>
      <c r="AG104" s="82"/>
      <c r="AH104" s="128">
        <f t="shared" si="26"/>
        <v>0</v>
      </c>
      <c r="AI104" s="128">
        <f t="shared" si="27"/>
        <v>0</v>
      </c>
      <c r="AJ104" s="128">
        <f t="shared" si="28"/>
        <v>0</v>
      </c>
      <c r="AK104" s="32"/>
      <c r="AL104" s="32"/>
      <c r="AM104" s="32"/>
      <c r="AN104" s="32"/>
      <c r="AO104" s="32"/>
      <c r="AP104" s="32"/>
      <c r="AQ104" s="32"/>
      <c r="AR104" s="32"/>
    </row>
    <row r="105" spans="1:44" s="126" customFormat="1" ht="30" customHeight="1">
      <c r="A105" s="72"/>
      <c r="B105" s="103"/>
      <c r="C105" s="107"/>
      <c r="D105" s="107"/>
      <c r="E105" s="107"/>
      <c r="F105" s="107"/>
      <c r="G105" s="107"/>
      <c r="H105" s="107"/>
      <c r="I105" s="74">
        <f t="shared" si="19"/>
        <v>0</v>
      </c>
      <c r="J105" s="75">
        <f t="shared" si="20"/>
        <v>0</v>
      </c>
      <c r="K105" s="120">
        <f t="shared" si="21"/>
        <v>0</v>
      </c>
      <c r="L105" s="46"/>
      <c r="M105" s="48"/>
      <c r="N105" s="53"/>
      <c r="O105" s="50"/>
      <c r="P105" s="72"/>
      <c r="Q105" s="127"/>
      <c r="R105" s="85">
        <f t="shared" si="22"/>
        <v>0</v>
      </c>
      <c r="S105" s="87">
        <f t="shared" si="23"/>
        <v>0</v>
      </c>
      <c r="T105" s="88">
        <f t="shared" si="24"/>
        <v>0</v>
      </c>
      <c r="U105" s="76">
        <f t="shared" si="25"/>
        <v>0</v>
      </c>
      <c r="V105" s="31"/>
      <c r="W105" s="31"/>
      <c r="X105" s="31"/>
      <c r="Y105" s="31"/>
      <c r="Z105" s="32"/>
      <c r="AA105" s="32"/>
      <c r="AB105" s="32"/>
      <c r="AC105" s="32"/>
      <c r="AD105" s="32"/>
      <c r="AE105" s="32"/>
      <c r="AF105" s="32"/>
      <c r="AG105" s="82">
        <f aca="true" t="shared" si="31" ref="AG105:AG111">H105*G105</f>
        <v>0</v>
      </c>
      <c r="AH105" s="128">
        <f t="shared" si="26"/>
        <v>0</v>
      </c>
      <c r="AI105" s="128">
        <f t="shared" si="27"/>
        <v>0</v>
      </c>
      <c r="AJ105" s="128">
        <f t="shared" si="28"/>
        <v>0</v>
      </c>
      <c r="AK105" s="32"/>
      <c r="AL105" s="32"/>
      <c r="AM105" s="32"/>
      <c r="AN105" s="32"/>
      <c r="AO105" s="32"/>
      <c r="AP105" s="32"/>
      <c r="AQ105" s="32"/>
      <c r="AR105" s="32"/>
    </row>
    <row r="106" spans="1:44" s="126" customFormat="1" ht="30" customHeight="1">
      <c r="A106" s="72"/>
      <c r="B106" s="103"/>
      <c r="C106" s="107"/>
      <c r="D106" s="107"/>
      <c r="E106" s="107"/>
      <c r="F106" s="107"/>
      <c r="G106" s="107"/>
      <c r="H106" s="107"/>
      <c r="I106" s="74">
        <f t="shared" si="19"/>
        <v>0</v>
      </c>
      <c r="J106" s="75">
        <f t="shared" si="20"/>
        <v>0</v>
      </c>
      <c r="K106" s="120">
        <f t="shared" si="21"/>
        <v>0</v>
      </c>
      <c r="L106" s="46"/>
      <c r="M106" s="48"/>
      <c r="N106" s="53"/>
      <c r="O106" s="50"/>
      <c r="P106" s="72"/>
      <c r="Q106" s="127"/>
      <c r="R106" s="85">
        <f t="shared" si="22"/>
        <v>0</v>
      </c>
      <c r="S106" s="87">
        <f t="shared" si="23"/>
        <v>0</v>
      </c>
      <c r="T106" s="88">
        <f t="shared" si="24"/>
        <v>0</v>
      </c>
      <c r="U106" s="76">
        <f t="shared" si="25"/>
        <v>0</v>
      </c>
      <c r="V106" s="31"/>
      <c r="W106" s="31"/>
      <c r="X106" s="31"/>
      <c r="Y106" s="31"/>
      <c r="Z106" s="32"/>
      <c r="AA106" s="32"/>
      <c r="AB106" s="32"/>
      <c r="AC106" s="32"/>
      <c r="AD106" s="32"/>
      <c r="AE106" s="32"/>
      <c r="AF106" s="32"/>
      <c r="AG106" s="82">
        <f t="shared" si="31"/>
        <v>0</v>
      </c>
      <c r="AH106" s="128">
        <f t="shared" si="26"/>
        <v>0</v>
      </c>
      <c r="AI106" s="128">
        <f t="shared" si="27"/>
        <v>0</v>
      </c>
      <c r="AJ106" s="128">
        <f t="shared" si="28"/>
        <v>0</v>
      </c>
      <c r="AK106" s="32"/>
      <c r="AL106" s="32"/>
      <c r="AM106" s="32"/>
      <c r="AN106" s="32"/>
      <c r="AO106" s="32"/>
      <c r="AP106" s="32"/>
      <c r="AQ106" s="32"/>
      <c r="AR106" s="32"/>
    </row>
    <row r="107" spans="1:44" s="126" customFormat="1" ht="30" customHeight="1">
      <c r="A107" s="72"/>
      <c r="B107" s="103"/>
      <c r="C107" s="107"/>
      <c r="D107" s="107"/>
      <c r="E107" s="107"/>
      <c r="F107" s="107"/>
      <c r="G107" s="107"/>
      <c r="H107" s="107"/>
      <c r="I107" s="74">
        <f t="shared" si="19"/>
        <v>0</v>
      </c>
      <c r="J107" s="75">
        <f t="shared" si="20"/>
        <v>0</v>
      </c>
      <c r="K107" s="120">
        <f t="shared" si="21"/>
        <v>0</v>
      </c>
      <c r="L107" s="46"/>
      <c r="M107" s="48"/>
      <c r="N107" s="53"/>
      <c r="O107" s="50"/>
      <c r="P107" s="72"/>
      <c r="Q107" s="127">
        <v>4</v>
      </c>
      <c r="R107" s="85" t="str">
        <f t="shared" si="22"/>
        <v>URGENT ! Nouvelle action à prévoir</v>
      </c>
      <c r="S107" s="87">
        <f t="shared" si="23"/>
        <v>0</v>
      </c>
      <c r="T107" s="88">
        <f t="shared" si="24"/>
        <v>0</v>
      </c>
      <c r="U107" s="76">
        <f t="shared" si="25"/>
        <v>0</v>
      </c>
      <c r="V107" s="31"/>
      <c r="W107" s="31"/>
      <c r="X107" s="31"/>
      <c r="Y107" s="31"/>
      <c r="Z107" s="32"/>
      <c r="AA107" s="32"/>
      <c r="AB107" s="32"/>
      <c r="AC107" s="32"/>
      <c r="AD107" s="32"/>
      <c r="AE107" s="32"/>
      <c r="AF107" s="32"/>
      <c r="AG107" s="82">
        <f t="shared" si="31"/>
        <v>0</v>
      </c>
      <c r="AH107" s="128">
        <f t="shared" si="26"/>
        <v>0</v>
      </c>
      <c r="AI107" s="128">
        <f t="shared" si="27"/>
        <v>0</v>
      </c>
      <c r="AJ107" s="128">
        <f t="shared" si="28"/>
        <v>0</v>
      </c>
      <c r="AK107" s="32"/>
      <c r="AL107" s="32"/>
      <c r="AM107" s="32"/>
      <c r="AN107" s="32"/>
      <c r="AO107" s="32"/>
      <c r="AP107" s="32"/>
      <c r="AQ107" s="32"/>
      <c r="AR107" s="32"/>
    </row>
    <row r="108" spans="1:44" s="126" customFormat="1" ht="30" customHeight="1">
      <c r="A108" s="72"/>
      <c r="B108" s="103"/>
      <c r="C108" s="107"/>
      <c r="D108" s="107"/>
      <c r="E108" s="107"/>
      <c r="F108" s="107"/>
      <c r="G108" s="107"/>
      <c r="H108" s="107"/>
      <c r="I108" s="74">
        <f t="shared" si="19"/>
        <v>0</v>
      </c>
      <c r="J108" s="75">
        <f t="shared" si="20"/>
        <v>0</v>
      </c>
      <c r="K108" s="120">
        <f t="shared" si="21"/>
        <v>0</v>
      </c>
      <c r="L108" s="46"/>
      <c r="M108" s="48"/>
      <c r="N108" s="53"/>
      <c r="O108" s="50"/>
      <c r="P108" s="72"/>
      <c r="Q108" s="127"/>
      <c r="R108" s="85">
        <f t="shared" si="22"/>
        <v>0</v>
      </c>
      <c r="S108" s="87">
        <f t="shared" si="23"/>
        <v>0</v>
      </c>
      <c r="T108" s="88">
        <f t="shared" si="24"/>
        <v>0</v>
      </c>
      <c r="U108" s="76">
        <f t="shared" si="25"/>
        <v>0</v>
      </c>
      <c r="V108" s="31"/>
      <c r="W108" s="31"/>
      <c r="X108" s="31"/>
      <c r="Y108" s="31"/>
      <c r="Z108" s="32"/>
      <c r="AA108" s="32"/>
      <c r="AB108" s="32"/>
      <c r="AC108" s="32"/>
      <c r="AD108" s="32"/>
      <c r="AE108" s="32"/>
      <c r="AF108" s="32"/>
      <c r="AG108" s="82">
        <f t="shared" si="31"/>
        <v>0</v>
      </c>
      <c r="AH108" s="128">
        <f t="shared" si="26"/>
        <v>0</v>
      </c>
      <c r="AI108" s="128">
        <f t="shared" si="27"/>
        <v>0</v>
      </c>
      <c r="AJ108" s="128">
        <f t="shared" si="28"/>
        <v>0</v>
      </c>
      <c r="AK108" s="32"/>
      <c r="AL108" s="32"/>
      <c r="AM108" s="32"/>
      <c r="AN108" s="32"/>
      <c r="AO108" s="32"/>
      <c r="AP108" s="32"/>
      <c r="AQ108" s="32"/>
      <c r="AR108" s="32"/>
    </row>
    <row r="109" spans="1:44" s="126" customFormat="1" ht="30" customHeight="1">
      <c r="A109" s="72"/>
      <c r="B109" s="103"/>
      <c r="C109" s="107"/>
      <c r="D109" s="107"/>
      <c r="E109" s="107"/>
      <c r="F109" s="107"/>
      <c r="G109" s="107"/>
      <c r="H109" s="107"/>
      <c r="I109" s="74">
        <f t="shared" si="19"/>
        <v>0</v>
      </c>
      <c r="J109" s="75">
        <f t="shared" si="20"/>
        <v>0</v>
      </c>
      <c r="K109" s="120">
        <f t="shared" si="21"/>
        <v>0</v>
      </c>
      <c r="L109" s="46"/>
      <c r="M109" s="48"/>
      <c r="N109" s="53"/>
      <c r="O109" s="50"/>
      <c r="P109" s="72"/>
      <c r="Q109" s="127"/>
      <c r="R109" s="85">
        <f t="shared" si="22"/>
        <v>0</v>
      </c>
      <c r="S109" s="87">
        <f t="shared" si="23"/>
        <v>0</v>
      </c>
      <c r="T109" s="88">
        <f t="shared" si="24"/>
        <v>0</v>
      </c>
      <c r="U109" s="76">
        <f t="shared" si="25"/>
        <v>0</v>
      </c>
      <c r="V109" s="31"/>
      <c r="W109" s="31"/>
      <c r="X109" s="31"/>
      <c r="Y109" s="31"/>
      <c r="Z109" s="32"/>
      <c r="AA109" s="32"/>
      <c r="AB109" s="32"/>
      <c r="AC109" s="32"/>
      <c r="AD109" s="32"/>
      <c r="AE109" s="32"/>
      <c r="AF109" s="32"/>
      <c r="AG109" s="82">
        <f t="shared" si="31"/>
        <v>0</v>
      </c>
      <c r="AH109" s="128">
        <f t="shared" si="26"/>
        <v>0</v>
      </c>
      <c r="AI109" s="128">
        <f t="shared" si="27"/>
        <v>0</v>
      </c>
      <c r="AJ109" s="128">
        <f t="shared" si="28"/>
        <v>0</v>
      </c>
      <c r="AK109" s="32"/>
      <c r="AL109" s="32"/>
      <c r="AM109" s="32"/>
      <c r="AN109" s="32"/>
      <c r="AO109" s="32"/>
      <c r="AP109" s="32"/>
      <c r="AQ109" s="32"/>
      <c r="AR109" s="32"/>
    </row>
    <row r="110" spans="1:44" s="126" customFormat="1" ht="30" customHeight="1">
      <c r="A110" s="72"/>
      <c r="B110" s="103"/>
      <c r="C110" s="107"/>
      <c r="D110" s="107"/>
      <c r="E110" s="107"/>
      <c r="F110" s="107"/>
      <c r="G110" s="107"/>
      <c r="H110" s="107"/>
      <c r="I110" s="74">
        <f t="shared" si="19"/>
        <v>0</v>
      </c>
      <c r="J110" s="75">
        <f t="shared" si="20"/>
        <v>0</v>
      </c>
      <c r="K110" s="120">
        <f t="shared" si="21"/>
        <v>0</v>
      </c>
      <c r="L110" s="46"/>
      <c r="M110" s="48"/>
      <c r="N110" s="53"/>
      <c r="O110" s="50"/>
      <c r="P110" s="72"/>
      <c r="Q110" s="127"/>
      <c r="R110" s="85">
        <f t="shared" si="22"/>
        <v>0</v>
      </c>
      <c r="S110" s="87">
        <f t="shared" si="23"/>
        <v>0</v>
      </c>
      <c r="T110" s="88">
        <f t="shared" si="24"/>
        <v>0</v>
      </c>
      <c r="U110" s="76">
        <f t="shared" si="25"/>
        <v>0</v>
      </c>
      <c r="V110" s="31"/>
      <c r="W110" s="31"/>
      <c r="X110" s="31"/>
      <c r="Y110" s="31"/>
      <c r="Z110" s="32"/>
      <c r="AA110" s="32"/>
      <c r="AB110" s="32"/>
      <c r="AC110" s="32"/>
      <c r="AD110" s="32"/>
      <c r="AE110" s="32"/>
      <c r="AF110" s="32"/>
      <c r="AG110" s="82">
        <f t="shared" si="31"/>
        <v>0</v>
      </c>
      <c r="AH110" s="128">
        <f t="shared" si="26"/>
        <v>0</v>
      </c>
      <c r="AI110" s="128">
        <f t="shared" si="27"/>
        <v>0</v>
      </c>
      <c r="AJ110" s="128">
        <f t="shared" si="28"/>
        <v>0</v>
      </c>
      <c r="AK110" s="32"/>
      <c r="AL110" s="32"/>
      <c r="AM110" s="32"/>
      <c r="AN110" s="32"/>
      <c r="AO110" s="32"/>
      <c r="AP110" s="32"/>
      <c r="AQ110" s="32"/>
      <c r="AR110" s="32"/>
    </row>
    <row r="111" spans="1:44" s="126" customFormat="1" ht="30" customHeight="1">
      <c r="A111" s="72"/>
      <c r="B111" s="103"/>
      <c r="C111" s="107"/>
      <c r="D111" s="107"/>
      <c r="E111" s="107"/>
      <c r="F111" s="107"/>
      <c r="G111" s="107"/>
      <c r="H111" s="107"/>
      <c r="I111" s="74">
        <f t="shared" si="19"/>
        <v>0</v>
      </c>
      <c r="J111" s="75">
        <f t="shared" si="20"/>
        <v>0</v>
      </c>
      <c r="K111" s="120">
        <f t="shared" si="21"/>
        <v>0</v>
      </c>
      <c r="L111" s="46"/>
      <c r="M111" s="48"/>
      <c r="N111" s="53"/>
      <c r="O111" s="50"/>
      <c r="P111" s="72"/>
      <c r="Q111" s="127"/>
      <c r="R111" s="85">
        <f t="shared" si="22"/>
        <v>0</v>
      </c>
      <c r="S111" s="87">
        <f t="shared" si="23"/>
        <v>0</v>
      </c>
      <c r="T111" s="88">
        <f t="shared" si="24"/>
        <v>0</v>
      </c>
      <c r="U111" s="76">
        <f t="shared" si="25"/>
        <v>0</v>
      </c>
      <c r="V111" s="31"/>
      <c r="W111" s="31"/>
      <c r="X111" s="31"/>
      <c r="Y111" s="31"/>
      <c r="Z111" s="32"/>
      <c r="AA111" s="32"/>
      <c r="AB111" s="32"/>
      <c r="AC111" s="32"/>
      <c r="AD111" s="32"/>
      <c r="AE111" s="32"/>
      <c r="AF111" s="32"/>
      <c r="AG111" s="82">
        <f t="shared" si="31"/>
        <v>0</v>
      </c>
      <c r="AH111" s="128">
        <f t="shared" si="26"/>
        <v>0</v>
      </c>
      <c r="AI111" s="128">
        <f t="shared" si="27"/>
        <v>0</v>
      </c>
      <c r="AJ111" s="128">
        <f t="shared" si="28"/>
        <v>0</v>
      </c>
      <c r="AK111" s="32"/>
      <c r="AL111" s="32"/>
      <c r="AM111" s="32"/>
      <c r="AN111" s="32"/>
      <c r="AO111" s="32"/>
      <c r="AP111" s="32"/>
      <c r="AQ111" s="32"/>
      <c r="AR111" s="32"/>
    </row>
    <row r="112" spans="1:44" s="126" customFormat="1" ht="30" customHeight="1">
      <c r="A112" s="72"/>
      <c r="B112" s="103"/>
      <c r="C112" s="107"/>
      <c r="D112" s="107"/>
      <c r="E112" s="107"/>
      <c r="F112" s="107"/>
      <c r="G112" s="107"/>
      <c r="H112" s="107"/>
      <c r="I112" s="74">
        <f t="shared" si="19"/>
        <v>0</v>
      </c>
      <c r="J112" s="75">
        <f t="shared" si="20"/>
        <v>0</v>
      </c>
      <c r="K112" s="120">
        <f t="shared" si="21"/>
        <v>0</v>
      </c>
      <c r="L112" s="46"/>
      <c r="M112" s="48"/>
      <c r="N112" s="53"/>
      <c r="O112" s="50"/>
      <c r="P112" s="72"/>
      <c r="Q112" s="127"/>
      <c r="R112" s="85">
        <f t="shared" si="22"/>
        <v>0</v>
      </c>
      <c r="S112" s="87">
        <f t="shared" si="23"/>
        <v>0</v>
      </c>
      <c r="T112" s="88">
        <f t="shared" si="24"/>
        <v>0</v>
      </c>
      <c r="U112" s="76">
        <f t="shared" si="25"/>
        <v>0</v>
      </c>
      <c r="V112" s="31"/>
      <c r="W112" s="31"/>
      <c r="X112" s="31"/>
      <c r="Y112" s="31"/>
      <c r="Z112" s="32"/>
      <c r="AA112" s="32"/>
      <c r="AB112" s="32"/>
      <c r="AC112" s="32"/>
      <c r="AD112" s="32"/>
      <c r="AE112" s="32"/>
      <c r="AF112" s="32"/>
      <c r="AG112" s="82"/>
      <c r="AH112" s="128">
        <f t="shared" si="26"/>
        <v>0</v>
      </c>
      <c r="AI112" s="128">
        <f t="shared" si="27"/>
        <v>0</v>
      </c>
      <c r="AJ112" s="128">
        <f t="shared" si="28"/>
        <v>0</v>
      </c>
      <c r="AK112" s="32"/>
      <c r="AL112" s="32"/>
      <c r="AM112" s="32"/>
      <c r="AN112" s="32"/>
      <c r="AO112" s="32"/>
      <c r="AP112" s="32"/>
      <c r="AQ112" s="32"/>
      <c r="AR112" s="32"/>
    </row>
    <row r="113" spans="1:44" s="126" customFormat="1" ht="30" customHeight="1">
      <c r="A113" s="72"/>
      <c r="B113" s="103"/>
      <c r="C113" s="107"/>
      <c r="D113" s="107"/>
      <c r="E113" s="107"/>
      <c r="F113" s="107"/>
      <c r="G113" s="107"/>
      <c r="H113" s="107"/>
      <c r="I113" s="74">
        <f t="shared" si="19"/>
        <v>0</v>
      </c>
      <c r="J113" s="75">
        <f t="shared" si="20"/>
        <v>0</v>
      </c>
      <c r="K113" s="120">
        <f t="shared" si="21"/>
        <v>0</v>
      </c>
      <c r="L113" s="46"/>
      <c r="M113" s="48"/>
      <c r="N113" s="53"/>
      <c r="O113" s="50"/>
      <c r="P113" s="72"/>
      <c r="Q113" s="127"/>
      <c r="R113" s="85">
        <f t="shared" si="22"/>
        <v>0</v>
      </c>
      <c r="S113" s="87">
        <f t="shared" si="23"/>
        <v>0</v>
      </c>
      <c r="T113" s="88">
        <f t="shared" si="24"/>
        <v>0</v>
      </c>
      <c r="U113" s="76">
        <f t="shared" si="25"/>
        <v>0</v>
      </c>
      <c r="V113" s="31"/>
      <c r="W113" s="31"/>
      <c r="X113" s="31"/>
      <c r="Y113" s="31"/>
      <c r="Z113" s="32"/>
      <c r="AA113" s="32"/>
      <c r="AB113" s="32"/>
      <c r="AC113" s="32"/>
      <c r="AD113" s="32"/>
      <c r="AE113" s="32"/>
      <c r="AF113" s="32"/>
      <c r="AG113" s="82">
        <f aca="true" t="shared" si="32" ref="AG113:AG119">H113*G113</f>
        <v>0</v>
      </c>
      <c r="AH113" s="128">
        <f t="shared" si="26"/>
        <v>0</v>
      </c>
      <c r="AI113" s="128">
        <f t="shared" si="27"/>
        <v>0</v>
      </c>
      <c r="AJ113" s="128">
        <f t="shared" si="28"/>
        <v>0</v>
      </c>
      <c r="AK113" s="32"/>
      <c r="AL113" s="32"/>
      <c r="AM113" s="32"/>
      <c r="AN113" s="32"/>
      <c r="AO113" s="32"/>
      <c r="AP113" s="32"/>
      <c r="AQ113" s="32"/>
      <c r="AR113" s="32"/>
    </row>
    <row r="114" spans="1:44" s="126" customFormat="1" ht="30" customHeight="1">
      <c r="A114" s="72"/>
      <c r="B114" s="103"/>
      <c r="C114" s="107"/>
      <c r="D114" s="107"/>
      <c r="E114" s="107"/>
      <c r="F114" s="107"/>
      <c r="G114" s="107"/>
      <c r="H114" s="107"/>
      <c r="I114" s="74">
        <f t="shared" si="19"/>
        <v>0</v>
      </c>
      <c r="J114" s="75">
        <f t="shared" si="20"/>
        <v>0</v>
      </c>
      <c r="K114" s="120">
        <f t="shared" si="21"/>
        <v>0</v>
      </c>
      <c r="L114" s="46"/>
      <c r="M114" s="48"/>
      <c r="N114" s="53"/>
      <c r="O114" s="50"/>
      <c r="P114" s="72"/>
      <c r="Q114" s="127"/>
      <c r="R114" s="85">
        <f t="shared" si="22"/>
        <v>0</v>
      </c>
      <c r="S114" s="87">
        <f t="shared" si="23"/>
        <v>0</v>
      </c>
      <c r="T114" s="88">
        <f t="shared" si="24"/>
        <v>0</v>
      </c>
      <c r="U114" s="76">
        <f t="shared" si="25"/>
        <v>0</v>
      </c>
      <c r="V114" s="31"/>
      <c r="W114" s="31"/>
      <c r="X114" s="31"/>
      <c r="Y114" s="31"/>
      <c r="Z114" s="32"/>
      <c r="AA114" s="32"/>
      <c r="AB114" s="32"/>
      <c r="AC114" s="32"/>
      <c r="AD114" s="32"/>
      <c r="AE114" s="32"/>
      <c r="AF114" s="32"/>
      <c r="AG114" s="82">
        <f t="shared" si="32"/>
        <v>0</v>
      </c>
      <c r="AH114" s="128">
        <f t="shared" si="26"/>
        <v>0</v>
      </c>
      <c r="AI114" s="128">
        <f t="shared" si="27"/>
        <v>0</v>
      </c>
      <c r="AJ114" s="128">
        <f t="shared" si="28"/>
        <v>0</v>
      </c>
      <c r="AK114" s="32"/>
      <c r="AL114" s="32"/>
      <c r="AM114" s="32"/>
      <c r="AN114" s="32"/>
      <c r="AO114" s="32"/>
      <c r="AP114" s="32"/>
      <c r="AQ114" s="32"/>
      <c r="AR114" s="32"/>
    </row>
    <row r="115" spans="1:44" s="126" customFormat="1" ht="30" customHeight="1">
      <c r="A115" s="72"/>
      <c r="B115" s="103"/>
      <c r="C115" s="107"/>
      <c r="D115" s="107"/>
      <c r="E115" s="107"/>
      <c r="F115" s="107"/>
      <c r="G115" s="107"/>
      <c r="H115" s="107"/>
      <c r="I115" s="74">
        <f t="shared" si="19"/>
        <v>0</v>
      </c>
      <c r="J115" s="75">
        <f t="shared" si="20"/>
        <v>0</v>
      </c>
      <c r="K115" s="120">
        <f t="shared" si="21"/>
        <v>0</v>
      </c>
      <c r="L115" s="46"/>
      <c r="M115" s="48"/>
      <c r="N115" s="53"/>
      <c r="O115" s="50"/>
      <c r="P115" s="72"/>
      <c r="Q115" s="127">
        <v>1</v>
      </c>
      <c r="R115" s="85">
        <f t="shared" si="22"/>
        <v>0</v>
      </c>
      <c r="S115" s="87">
        <f t="shared" si="23"/>
        <v>0</v>
      </c>
      <c r="T115" s="88">
        <f t="shared" si="24"/>
        <v>0</v>
      </c>
      <c r="U115" s="76" t="str">
        <f t="shared" si="25"/>
        <v>Probabilité d'accident réduite</v>
      </c>
      <c r="V115" s="31"/>
      <c r="W115" s="31"/>
      <c r="X115" s="31"/>
      <c r="Y115" s="31"/>
      <c r="Z115" s="32"/>
      <c r="AA115" s="32"/>
      <c r="AB115" s="32"/>
      <c r="AC115" s="32"/>
      <c r="AD115" s="32"/>
      <c r="AE115" s="32"/>
      <c r="AF115" s="32"/>
      <c r="AG115" s="82">
        <f t="shared" si="32"/>
        <v>0</v>
      </c>
      <c r="AH115" s="128">
        <f t="shared" si="26"/>
        <v>0</v>
      </c>
      <c r="AI115" s="128">
        <f t="shared" si="27"/>
        <v>0</v>
      </c>
      <c r="AJ115" s="128">
        <f t="shared" si="28"/>
        <v>0</v>
      </c>
      <c r="AK115" s="32"/>
      <c r="AL115" s="32"/>
      <c r="AM115" s="32"/>
      <c r="AN115" s="32"/>
      <c r="AO115" s="32"/>
      <c r="AP115" s="32"/>
      <c r="AQ115" s="32"/>
      <c r="AR115" s="32"/>
    </row>
    <row r="116" spans="1:44" s="126" customFormat="1" ht="30" customHeight="1">
      <c r="A116" s="72"/>
      <c r="B116" s="103"/>
      <c r="C116" s="107"/>
      <c r="D116" s="107"/>
      <c r="E116" s="107"/>
      <c r="F116" s="107"/>
      <c r="G116" s="107"/>
      <c r="H116" s="107"/>
      <c r="I116" s="74">
        <f t="shared" si="19"/>
        <v>0</v>
      </c>
      <c r="J116" s="75">
        <f t="shared" si="20"/>
        <v>0</v>
      </c>
      <c r="K116" s="120">
        <f t="shared" si="21"/>
        <v>0</v>
      </c>
      <c r="L116" s="46"/>
      <c r="M116" s="48"/>
      <c r="N116" s="53"/>
      <c r="O116" s="50"/>
      <c r="P116" s="72"/>
      <c r="Q116" s="127"/>
      <c r="R116" s="85">
        <f t="shared" si="22"/>
        <v>0</v>
      </c>
      <c r="S116" s="87">
        <f t="shared" si="23"/>
        <v>0</v>
      </c>
      <c r="T116" s="88">
        <f t="shared" si="24"/>
        <v>0</v>
      </c>
      <c r="U116" s="76">
        <f t="shared" si="25"/>
        <v>0</v>
      </c>
      <c r="V116" s="31"/>
      <c r="W116" s="31"/>
      <c r="X116" s="31"/>
      <c r="Y116" s="31"/>
      <c r="Z116" s="32"/>
      <c r="AA116" s="32"/>
      <c r="AB116" s="32"/>
      <c r="AC116" s="32"/>
      <c r="AD116" s="32"/>
      <c r="AE116" s="32"/>
      <c r="AF116" s="32"/>
      <c r="AG116" s="82">
        <f t="shared" si="32"/>
        <v>0</v>
      </c>
      <c r="AH116" s="128">
        <f t="shared" si="26"/>
        <v>0</v>
      </c>
      <c r="AI116" s="128">
        <f t="shared" si="27"/>
        <v>0</v>
      </c>
      <c r="AJ116" s="128">
        <f t="shared" si="28"/>
        <v>0</v>
      </c>
      <c r="AK116" s="32"/>
      <c r="AL116" s="32"/>
      <c r="AM116" s="32"/>
      <c r="AN116" s="32"/>
      <c r="AO116" s="32"/>
      <c r="AP116" s="32"/>
      <c r="AQ116" s="32"/>
      <c r="AR116" s="32"/>
    </row>
    <row r="117" spans="1:44" s="126" customFormat="1" ht="30" customHeight="1">
      <c r="A117" s="72"/>
      <c r="B117" s="103"/>
      <c r="C117" s="107"/>
      <c r="D117" s="107"/>
      <c r="E117" s="107"/>
      <c r="F117" s="107"/>
      <c r="G117" s="107"/>
      <c r="H117" s="107"/>
      <c r="I117" s="74">
        <f t="shared" si="19"/>
        <v>0</v>
      </c>
      <c r="J117" s="75">
        <f t="shared" si="20"/>
        <v>0</v>
      </c>
      <c r="K117" s="120">
        <f t="shared" si="21"/>
        <v>0</v>
      </c>
      <c r="L117" s="46"/>
      <c r="M117" s="48"/>
      <c r="N117" s="53"/>
      <c r="O117" s="50"/>
      <c r="P117" s="72"/>
      <c r="Q117" s="127"/>
      <c r="R117" s="85">
        <f t="shared" si="22"/>
        <v>0</v>
      </c>
      <c r="S117" s="87">
        <f t="shared" si="23"/>
        <v>0</v>
      </c>
      <c r="T117" s="88">
        <f t="shared" si="24"/>
        <v>0</v>
      </c>
      <c r="U117" s="76">
        <f t="shared" si="25"/>
        <v>0</v>
      </c>
      <c r="V117" s="31"/>
      <c r="W117" s="31"/>
      <c r="X117" s="31"/>
      <c r="Y117" s="31"/>
      <c r="Z117" s="32"/>
      <c r="AA117" s="32"/>
      <c r="AB117" s="32"/>
      <c r="AC117" s="32"/>
      <c r="AD117" s="32"/>
      <c r="AE117" s="32"/>
      <c r="AF117" s="32"/>
      <c r="AG117" s="82">
        <f t="shared" si="32"/>
        <v>0</v>
      </c>
      <c r="AH117" s="128">
        <f t="shared" si="26"/>
        <v>0</v>
      </c>
      <c r="AI117" s="128">
        <f t="shared" si="27"/>
        <v>0</v>
      </c>
      <c r="AJ117" s="128">
        <f t="shared" si="28"/>
        <v>0</v>
      </c>
      <c r="AK117" s="32"/>
      <c r="AL117" s="32"/>
      <c r="AM117" s="32"/>
      <c r="AN117" s="32"/>
      <c r="AO117" s="32"/>
      <c r="AP117" s="32"/>
      <c r="AQ117" s="32"/>
      <c r="AR117" s="32"/>
    </row>
    <row r="118" spans="1:44" s="126" customFormat="1" ht="30" customHeight="1">
      <c r="A118" s="72"/>
      <c r="B118" s="103"/>
      <c r="C118" s="107"/>
      <c r="D118" s="107"/>
      <c r="E118" s="107"/>
      <c r="F118" s="107"/>
      <c r="G118" s="107"/>
      <c r="H118" s="107"/>
      <c r="I118" s="74">
        <f t="shared" si="19"/>
        <v>0</v>
      </c>
      <c r="J118" s="75">
        <f t="shared" si="20"/>
        <v>0</v>
      </c>
      <c r="K118" s="120">
        <f t="shared" si="21"/>
        <v>0</v>
      </c>
      <c r="L118" s="46"/>
      <c r="M118" s="48"/>
      <c r="N118" s="53"/>
      <c r="O118" s="50"/>
      <c r="P118" s="72"/>
      <c r="Q118" s="127"/>
      <c r="R118" s="85">
        <f t="shared" si="22"/>
        <v>0</v>
      </c>
      <c r="S118" s="87">
        <f t="shared" si="23"/>
        <v>0</v>
      </c>
      <c r="T118" s="88">
        <f t="shared" si="24"/>
        <v>0</v>
      </c>
      <c r="U118" s="76">
        <f t="shared" si="25"/>
        <v>0</v>
      </c>
      <c r="V118" s="31"/>
      <c r="W118" s="31"/>
      <c r="X118" s="31"/>
      <c r="Y118" s="31"/>
      <c r="Z118" s="32"/>
      <c r="AA118" s="32"/>
      <c r="AB118" s="32"/>
      <c r="AC118" s="32"/>
      <c r="AD118" s="32"/>
      <c r="AE118" s="32"/>
      <c r="AF118" s="32"/>
      <c r="AG118" s="82">
        <f t="shared" si="32"/>
        <v>0</v>
      </c>
      <c r="AH118" s="128">
        <f t="shared" si="26"/>
        <v>0</v>
      </c>
      <c r="AI118" s="128">
        <f t="shared" si="27"/>
        <v>0</v>
      </c>
      <c r="AJ118" s="128">
        <f t="shared" si="28"/>
        <v>0</v>
      </c>
      <c r="AK118" s="32"/>
      <c r="AL118" s="32"/>
      <c r="AM118" s="32"/>
      <c r="AN118" s="32"/>
      <c r="AO118" s="32"/>
      <c r="AP118" s="32"/>
      <c r="AQ118" s="32"/>
      <c r="AR118" s="32"/>
    </row>
    <row r="119" spans="1:44" s="126" customFormat="1" ht="30" customHeight="1">
      <c r="A119" s="72"/>
      <c r="B119" s="103"/>
      <c r="C119" s="107"/>
      <c r="D119" s="107"/>
      <c r="E119" s="107"/>
      <c r="F119" s="107"/>
      <c r="G119" s="107"/>
      <c r="H119" s="107"/>
      <c r="I119" s="74">
        <f t="shared" si="19"/>
        <v>0</v>
      </c>
      <c r="J119" s="75">
        <f t="shared" si="20"/>
        <v>0</v>
      </c>
      <c r="K119" s="120">
        <f t="shared" si="21"/>
        <v>0</v>
      </c>
      <c r="L119" s="46"/>
      <c r="M119" s="48"/>
      <c r="N119" s="53"/>
      <c r="O119" s="50"/>
      <c r="P119" s="72"/>
      <c r="Q119" s="127"/>
      <c r="R119" s="85">
        <f t="shared" si="22"/>
        <v>0</v>
      </c>
      <c r="S119" s="87">
        <f t="shared" si="23"/>
        <v>0</v>
      </c>
      <c r="T119" s="88">
        <f t="shared" si="24"/>
        <v>0</v>
      </c>
      <c r="U119" s="76">
        <f t="shared" si="25"/>
        <v>0</v>
      </c>
      <c r="V119" s="31"/>
      <c r="W119" s="31"/>
      <c r="X119" s="31"/>
      <c r="Y119" s="31"/>
      <c r="Z119" s="32"/>
      <c r="AA119" s="32"/>
      <c r="AB119" s="32"/>
      <c r="AC119" s="32"/>
      <c r="AD119" s="32"/>
      <c r="AE119" s="32"/>
      <c r="AF119" s="32"/>
      <c r="AG119" s="82">
        <f t="shared" si="32"/>
        <v>0</v>
      </c>
      <c r="AH119" s="128">
        <f t="shared" si="26"/>
        <v>0</v>
      </c>
      <c r="AI119" s="128">
        <f t="shared" si="27"/>
        <v>0</v>
      </c>
      <c r="AJ119" s="128">
        <f t="shared" si="28"/>
        <v>0</v>
      </c>
      <c r="AK119" s="32"/>
      <c r="AL119" s="32"/>
      <c r="AM119" s="32"/>
      <c r="AN119" s="32"/>
      <c r="AO119" s="32"/>
      <c r="AP119" s="32"/>
      <c r="AQ119" s="32"/>
      <c r="AR119" s="32"/>
    </row>
    <row r="120" spans="1:44" s="126" customFormat="1" ht="30" customHeight="1">
      <c r="A120" s="72"/>
      <c r="B120" s="103"/>
      <c r="C120" s="107"/>
      <c r="D120" s="107"/>
      <c r="E120" s="107"/>
      <c r="F120" s="107"/>
      <c r="G120" s="107"/>
      <c r="H120" s="107"/>
      <c r="I120" s="74">
        <f t="shared" si="19"/>
        <v>0</v>
      </c>
      <c r="J120" s="75">
        <f t="shared" si="20"/>
        <v>0</v>
      </c>
      <c r="K120" s="120">
        <f t="shared" si="21"/>
        <v>0</v>
      </c>
      <c r="L120" s="46"/>
      <c r="M120" s="48"/>
      <c r="N120" s="53"/>
      <c r="O120" s="50"/>
      <c r="P120" s="72"/>
      <c r="Q120" s="127"/>
      <c r="R120" s="85">
        <f t="shared" si="22"/>
        <v>0</v>
      </c>
      <c r="S120" s="87">
        <f t="shared" si="23"/>
        <v>0</v>
      </c>
      <c r="T120" s="88">
        <f t="shared" si="24"/>
        <v>0</v>
      </c>
      <c r="U120" s="76">
        <f t="shared" si="25"/>
        <v>0</v>
      </c>
      <c r="V120" s="31"/>
      <c r="W120" s="31"/>
      <c r="X120" s="31"/>
      <c r="Y120" s="31"/>
      <c r="Z120" s="32"/>
      <c r="AA120" s="32"/>
      <c r="AB120" s="32"/>
      <c r="AC120" s="32"/>
      <c r="AD120" s="32"/>
      <c r="AE120" s="32"/>
      <c r="AF120" s="32"/>
      <c r="AG120" s="82"/>
      <c r="AH120" s="128">
        <f t="shared" si="26"/>
        <v>0</v>
      </c>
      <c r="AI120" s="128">
        <f t="shared" si="27"/>
        <v>0</v>
      </c>
      <c r="AJ120" s="128">
        <f t="shared" si="28"/>
        <v>0</v>
      </c>
      <c r="AK120" s="32"/>
      <c r="AL120" s="32"/>
      <c r="AM120" s="32"/>
      <c r="AN120" s="32"/>
      <c r="AO120" s="32"/>
      <c r="AP120" s="32"/>
      <c r="AQ120" s="32"/>
      <c r="AR120" s="32"/>
    </row>
    <row r="121" spans="1:44" s="126" customFormat="1" ht="30" customHeight="1">
      <c r="A121" s="72"/>
      <c r="B121" s="103"/>
      <c r="C121" s="107"/>
      <c r="D121" s="107"/>
      <c r="E121" s="107"/>
      <c r="F121" s="107"/>
      <c r="G121" s="107"/>
      <c r="H121" s="107"/>
      <c r="I121" s="74">
        <f t="shared" si="19"/>
        <v>0</v>
      </c>
      <c r="J121" s="75">
        <f t="shared" si="20"/>
        <v>0</v>
      </c>
      <c r="K121" s="120">
        <f t="shared" si="21"/>
        <v>0</v>
      </c>
      <c r="L121" s="46"/>
      <c r="M121" s="48"/>
      <c r="N121" s="53"/>
      <c r="O121" s="50"/>
      <c r="P121" s="72"/>
      <c r="Q121" s="127"/>
      <c r="R121" s="85">
        <f t="shared" si="22"/>
        <v>0</v>
      </c>
      <c r="S121" s="87">
        <f t="shared" si="23"/>
        <v>0</v>
      </c>
      <c r="T121" s="88">
        <f t="shared" si="24"/>
        <v>0</v>
      </c>
      <c r="U121" s="76">
        <f t="shared" si="25"/>
        <v>0</v>
      </c>
      <c r="V121" s="31"/>
      <c r="W121" s="31"/>
      <c r="X121" s="31"/>
      <c r="Y121" s="31"/>
      <c r="Z121" s="32"/>
      <c r="AA121" s="32"/>
      <c r="AB121" s="32"/>
      <c r="AC121" s="32"/>
      <c r="AD121" s="32"/>
      <c r="AE121" s="32"/>
      <c r="AF121" s="32"/>
      <c r="AG121" s="82">
        <f aca="true" t="shared" si="33" ref="AG121:AG126">H121*G121</f>
        <v>0</v>
      </c>
      <c r="AH121" s="128">
        <f t="shared" si="26"/>
        <v>0</v>
      </c>
      <c r="AI121" s="128">
        <f t="shared" si="27"/>
        <v>0</v>
      </c>
      <c r="AJ121" s="128">
        <f t="shared" si="28"/>
        <v>0</v>
      </c>
      <c r="AK121" s="32"/>
      <c r="AL121" s="32"/>
      <c r="AM121" s="32"/>
      <c r="AN121" s="32"/>
      <c r="AO121" s="32"/>
      <c r="AP121" s="32"/>
      <c r="AQ121" s="32"/>
      <c r="AR121" s="32"/>
    </row>
    <row r="122" spans="1:44" s="126" customFormat="1" ht="30" customHeight="1">
      <c r="A122" s="72"/>
      <c r="B122" s="103"/>
      <c r="C122" s="107"/>
      <c r="D122" s="107"/>
      <c r="E122" s="107"/>
      <c r="F122" s="107"/>
      <c r="G122" s="107"/>
      <c r="H122" s="107"/>
      <c r="I122" s="74">
        <f t="shared" si="19"/>
        <v>0</v>
      </c>
      <c r="J122" s="75">
        <f t="shared" si="20"/>
        <v>0</v>
      </c>
      <c r="K122" s="120">
        <f t="shared" si="21"/>
        <v>0</v>
      </c>
      <c r="L122" s="46"/>
      <c r="M122" s="48"/>
      <c r="N122" s="53"/>
      <c r="O122" s="50"/>
      <c r="P122" s="72"/>
      <c r="Q122" s="127"/>
      <c r="R122" s="85">
        <f t="shared" si="22"/>
        <v>0</v>
      </c>
      <c r="S122" s="87">
        <f t="shared" si="23"/>
        <v>0</v>
      </c>
      <c r="T122" s="88">
        <f t="shared" si="24"/>
        <v>0</v>
      </c>
      <c r="U122" s="76">
        <f t="shared" si="25"/>
        <v>0</v>
      </c>
      <c r="V122" s="31"/>
      <c r="W122" s="31"/>
      <c r="X122" s="31"/>
      <c r="Y122" s="31"/>
      <c r="Z122" s="32"/>
      <c r="AA122" s="32"/>
      <c r="AB122" s="32"/>
      <c r="AC122" s="32"/>
      <c r="AD122" s="32"/>
      <c r="AE122" s="32"/>
      <c r="AF122" s="32"/>
      <c r="AG122" s="82">
        <f t="shared" si="33"/>
        <v>0</v>
      </c>
      <c r="AH122" s="128">
        <f t="shared" si="26"/>
        <v>0</v>
      </c>
      <c r="AI122" s="128">
        <f t="shared" si="27"/>
        <v>0</v>
      </c>
      <c r="AJ122" s="128">
        <f t="shared" si="28"/>
        <v>0</v>
      </c>
      <c r="AK122" s="32"/>
      <c r="AL122" s="32"/>
      <c r="AM122" s="32"/>
      <c r="AN122" s="32"/>
      <c r="AO122" s="32"/>
      <c r="AP122" s="32"/>
      <c r="AQ122" s="32"/>
      <c r="AR122" s="32"/>
    </row>
    <row r="123" spans="1:44" s="126" customFormat="1" ht="30" customHeight="1">
      <c r="A123" s="72"/>
      <c r="B123" s="103"/>
      <c r="C123" s="107"/>
      <c r="D123" s="107"/>
      <c r="E123" s="107"/>
      <c r="F123" s="107"/>
      <c r="G123" s="107"/>
      <c r="H123" s="107"/>
      <c r="I123" s="74">
        <f t="shared" si="19"/>
        <v>0</v>
      </c>
      <c r="J123" s="75">
        <f t="shared" si="20"/>
        <v>0</v>
      </c>
      <c r="K123" s="120">
        <f t="shared" si="21"/>
        <v>0</v>
      </c>
      <c r="L123" s="46"/>
      <c r="M123" s="48"/>
      <c r="N123" s="53"/>
      <c r="O123" s="50"/>
      <c r="P123" s="72"/>
      <c r="Q123" s="127"/>
      <c r="R123" s="85">
        <f t="shared" si="22"/>
        <v>0</v>
      </c>
      <c r="S123" s="87">
        <f t="shared" si="23"/>
        <v>0</v>
      </c>
      <c r="T123" s="88">
        <f t="shared" si="24"/>
        <v>0</v>
      </c>
      <c r="U123" s="76">
        <f t="shared" si="25"/>
        <v>0</v>
      </c>
      <c r="V123" s="31"/>
      <c r="W123" s="31"/>
      <c r="X123" s="31"/>
      <c r="Y123" s="31"/>
      <c r="Z123" s="32"/>
      <c r="AA123" s="32"/>
      <c r="AB123" s="32"/>
      <c r="AC123" s="32"/>
      <c r="AD123" s="32"/>
      <c r="AE123" s="32"/>
      <c r="AF123" s="32"/>
      <c r="AG123" s="82">
        <f t="shared" si="33"/>
        <v>0</v>
      </c>
      <c r="AH123" s="128">
        <f t="shared" si="26"/>
        <v>0</v>
      </c>
      <c r="AI123" s="128">
        <f t="shared" si="27"/>
        <v>0</v>
      </c>
      <c r="AJ123" s="128">
        <f t="shared" si="28"/>
        <v>0</v>
      </c>
      <c r="AK123" s="32"/>
      <c r="AL123" s="32"/>
      <c r="AM123" s="32"/>
      <c r="AN123" s="32"/>
      <c r="AO123" s="32"/>
      <c r="AP123" s="32"/>
      <c r="AQ123" s="32"/>
      <c r="AR123" s="32"/>
    </row>
    <row r="124" spans="1:44" s="126" customFormat="1" ht="30" customHeight="1">
      <c r="A124" s="72"/>
      <c r="B124" s="103"/>
      <c r="C124" s="107"/>
      <c r="D124" s="107"/>
      <c r="E124" s="107"/>
      <c r="F124" s="107"/>
      <c r="G124" s="107"/>
      <c r="H124" s="107"/>
      <c r="I124" s="74">
        <f t="shared" si="19"/>
        <v>0</v>
      </c>
      <c r="J124" s="75">
        <f t="shared" si="20"/>
        <v>0</v>
      </c>
      <c r="K124" s="120">
        <f t="shared" si="21"/>
        <v>0</v>
      </c>
      <c r="L124" s="46"/>
      <c r="M124" s="48"/>
      <c r="N124" s="53"/>
      <c r="O124" s="50"/>
      <c r="P124" s="72"/>
      <c r="Q124" s="127">
        <v>2</v>
      </c>
      <c r="R124" s="85">
        <f t="shared" si="22"/>
        <v>0</v>
      </c>
      <c r="S124" s="87">
        <f t="shared" si="23"/>
        <v>0</v>
      </c>
      <c r="T124" s="88" t="str">
        <f t="shared" si="24"/>
        <v>La probabilté d'un accident reste forte</v>
      </c>
      <c r="U124" s="76">
        <f t="shared" si="25"/>
        <v>0</v>
      </c>
      <c r="V124" s="31"/>
      <c r="W124" s="31"/>
      <c r="X124" s="31"/>
      <c r="Y124" s="31"/>
      <c r="Z124" s="32"/>
      <c r="AA124" s="32"/>
      <c r="AB124" s="32"/>
      <c r="AC124" s="32"/>
      <c r="AD124" s="32"/>
      <c r="AE124" s="32"/>
      <c r="AF124" s="32"/>
      <c r="AG124" s="82">
        <f t="shared" si="33"/>
        <v>0</v>
      </c>
      <c r="AH124" s="128">
        <f t="shared" si="26"/>
        <v>0</v>
      </c>
      <c r="AI124" s="128">
        <f t="shared" si="27"/>
        <v>0</v>
      </c>
      <c r="AJ124" s="128">
        <f t="shared" si="28"/>
        <v>0</v>
      </c>
      <c r="AK124" s="32"/>
      <c r="AL124" s="32"/>
      <c r="AM124" s="32"/>
      <c r="AN124" s="32"/>
      <c r="AO124" s="32"/>
      <c r="AP124" s="32"/>
      <c r="AQ124" s="32"/>
      <c r="AR124" s="32"/>
    </row>
    <row r="125" spans="1:44" s="126" customFormat="1" ht="30" customHeight="1">
      <c r="A125" s="72"/>
      <c r="B125" s="103"/>
      <c r="C125" s="107"/>
      <c r="D125" s="107"/>
      <c r="E125" s="107"/>
      <c r="F125" s="107"/>
      <c r="G125" s="107"/>
      <c r="H125" s="107"/>
      <c r="I125" s="74">
        <f t="shared" si="19"/>
        <v>0</v>
      </c>
      <c r="J125" s="75">
        <f t="shared" si="20"/>
        <v>0</v>
      </c>
      <c r="K125" s="120">
        <f t="shared" si="21"/>
        <v>0</v>
      </c>
      <c r="L125" s="46"/>
      <c r="M125" s="48"/>
      <c r="N125" s="53"/>
      <c r="O125" s="50"/>
      <c r="P125" s="72"/>
      <c r="Q125" s="127"/>
      <c r="R125" s="85">
        <f t="shared" si="22"/>
        <v>0</v>
      </c>
      <c r="S125" s="87">
        <f t="shared" si="23"/>
        <v>0</v>
      </c>
      <c r="T125" s="88">
        <f t="shared" si="24"/>
        <v>0</v>
      </c>
      <c r="U125" s="76">
        <f t="shared" si="25"/>
        <v>0</v>
      </c>
      <c r="V125" s="31"/>
      <c r="W125" s="31"/>
      <c r="X125" s="31"/>
      <c r="Y125" s="31"/>
      <c r="Z125" s="32"/>
      <c r="AA125" s="32"/>
      <c r="AB125" s="32"/>
      <c r="AC125" s="32"/>
      <c r="AD125" s="32"/>
      <c r="AE125" s="32"/>
      <c r="AF125" s="32"/>
      <c r="AG125" s="82">
        <f t="shared" si="33"/>
        <v>0</v>
      </c>
      <c r="AH125" s="128">
        <f t="shared" si="26"/>
        <v>0</v>
      </c>
      <c r="AI125" s="128">
        <f t="shared" si="27"/>
        <v>0</v>
      </c>
      <c r="AJ125" s="128">
        <f t="shared" si="28"/>
        <v>0</v>
      </c>
      <c r="AK125" s="32"/>
      <c r="AL125" s="32"/>
      <c r="AM125" s="32"/>
      <c r="AN125" s="32"/>
      <c r="AO125" s="32"/>
      <c r="AP125" s="32"/>
      <c r="AQ125" s="32"/>
      <c r="AR125" s="32"/>
    </row>
    <row r="126" spans="1:44" s="126" customFormat="1" ht="30" customHeight="1">
      <c r="A126" s="72"/>
      <c r="B126" s="103"/>
      <c r="C126" s="107"/>
      <c r="D126" s="107"/>
      <c r="E126" s="107"/>
      <c r="F126" s="107"/>
      <c r="G126" s="107"/>
      <c r="H126" s="107"/>
      <c r="I126" s="74">
        <f t="shared" si="19"/>
        <v>0</v>
      </c>
      <c r="J126" s="75">
        <f t="shared" si="20"/>
        <v>0</v>
      </c>
      <c r="K126" s="120">
        <f t="shared" si="21"/>
        <v>0</v>
      </c>
      <c r="L126" s="46"/>
      <c r="M126" s="48"/>
      <c r="N126" s="53"/>
      <c r="O126" s="50"/>
      <c r="P126" s="72"/>
      <c r="Q126" s="127"/>
      <c r="R126" s="85">
        <f t="shared" si="22"/>
        <v>0</v>
      </c>
      <c r="S126" s="87">
        <f t="shared" si="23"/>
        <v>0</v>
      </c>
      <c r="T126" s="88">
        <f t="shared" si="24"/>
        <v>0</v>
      </c>
      <c r="U126" s="76">
        <f t="shared" si="25"/>
        <v>0</v>
      </c>
      <c r="V126" s="31"/>
      <c r="W126" s="31"/>
      <c r="X126" s="31"/>
      <c r="Y126" s="31"/>
      <c r="Z126" s="32"/>
      <c r="AA126" s="32"/>
      <c r="AB126" s="32"/>
      <c r="AC126" s="32"/>
      <c r="AD126" s="32"/>
      <c r="AE126" s="32"/>
      <c r="AF126" s="32"/>
      <c r="AG126" s="82">
        <f t="shared" si="33"/>
        <v>0</v>
      </c>
      <c r="AH126" s="128">
        <f t="shared" si="26"/>
        <v>0</v>
      </c>
      <c r="AI126" s="128">
        <f t="shared" si="27"/>
        <v>0</v>
      </c>
      <c r="AJ126" s="128">
        <f t="shared" si="28"/>
        <v>0</v>
      </c>
      <c r="AK126" s="32"/>
      <c r="AL126" s="32"/>
      <c r="AM126" s="32"/>
      <c r="AN126" s="32"/>
      <c r="AO126" s="32"/>
      <c r="AP126" s="32"/>
      <c r="AQ126" s="32"/>
      <c r="AR126" s="32"/>
    </row>
    <row r="127" spans="1:44" s="126" customFormat="1" ht="30" customHeight="1">
      <c r="A127" s="72"/>
      <c r="B127" s="103"/>
      <c r="C127" s="107"/>
      <c r="D127" s="107"/>
      <c r="E127" s="107"/>
      <c r="F127" s="107"/>
      <c r="G127" s="107"/>
      <c r="H127" s="107"/>
      <c r="I127" s="74">
        <f t="shared" si="19"/>
        <v>0</v>
      </c>
      <c r="J127" s="75">
        <f t="shared" si="20"/>
        <v>0</v>
      </c>
      <c r="K127" s="120">
        <f t="shared" si="21"/>
        <v>0</v>
      </c>
      <c r="L127" s="46"/>
      <c r="M127" s="48"/>
      <c r="N127" s="53"/>
      <c r="O127" s="50"/>
      <c r="P127" s="72"/>
      <c r="Q127" s="127"/>
      <c r="R127" s="85">
        <f t="shared" si="22"/>
        <v>0</v>
      </c>
      <c r="S127" s="87">
        <f t="shared" si="23"/>
        <v>0</v>
      </c>
      <c r="T127" s="88">
        <f t="shared" si="24"/>
        <v>0</v>
      </c>
      <c r="U127" s="76">
        <f t="shared" si="25"/>
        <v>0</v>
      </c>
      <c r="V127" s="31"/>
      <c r="W127" s="31"/>
      <c r="X127" s="31"/>
      <c r="Y127" s="31"/>
      <c r="Z127" s="32"/>
      <c r="AA127" s="32"/>
      <c r="AB127" s="32"/>
      <c r="AC127" s="32"/>
      <c r="AD127" s="32"/>
      <c r="AE127" s="32"/>
      <c r="AF127" s="32"/>
      <c r="AG127" s="82"/>
      <c r="AH127" s="128">
        <f t="shared" si="26"/>
        <v>0</v>
      </c>
      <c r="AI127" s="128">
        <f t="shared" si="27"/>
        <v>0</v>
      </c>
      <c r="AJ127" s="128">
        <f t="shared" si="28"/>
        <v>0</v>
      </c>
      <c r="AK127" s="32"/>
      <c r="AL127" s="32"/>
      <c r="AM127" s="32"/>
      <c r="AN127" s="32"/>
      <c r="AO127" s="32"/>
      <c r="AP127" s="32"/>
      <c r="AQ127" s="32"/>
      <c r="AR127" s="32"/>
    </row>
    <row r="128" spans="1:44" s="126" customFormat="1" ht="30" customHeight="1">
      <c r="A128" s="72"/>
      <c r="B128" s="103"/>
      <c r="C128" s="107"/>
      <c r="D128" s="107"/>
      <c r="E128" s="107"/>
      <c r="F128" s="107"/>
      <c r="G128" s="107"/>
      <c r="H128" s="107"/>
      <c r="I128" s="74">
        <f t="shared" si="19"/>
        <v>0</v>
      </c>
      <c r="J128" s="75">
        <f t="shared" si="20"/>
        <v>0</v>
      </c>
      <c r="K128" s="120">
        <f t="shared" si="21"/>
        <v>0</v>
      </c>
      <c r="L128" s="46"/>
      <c r="M128" s="48"/>
      <c r="N128" s="53"/>
      <c r="O128" s="50"/>
      <c r="P128" s="72"/>
      <c r="Q128" s="127"/>
      <c r="R128" s="85">
        <f t="shared" si="22"/>
        <v>0</v>
      </c>
      <c r="S128" s="87">
        <f t="shared" si="23"/>
        <v>0</v>
      </c>
      <c r="T128" s="88">
        <f t="shared" si="24"/>
        <v>0</v>
      </c>
      <c r="U128" s="76">
        <f t="shared" si="25"/>
        <v>0</v>
      </c>
      <c r="V128" s="31"/>
      <c r="W128" s="31"/>
      <c r="X128" s="31"/>
      <c r="Y128" s="31"/>
      <c r="Z128" s="32"/>
      <c r="AA128" s="32"/>
      <c r="AB128" s="32"/>
      <c r="AC128" s="32"/>
      <c r="AD128" s="32"/>
      <c r="AE128" s="32"/>
      <c r="AF128" s="32"/>
      <c r="AG128" s="82">
        <f aca="true" t="shared" si="34" ref="AG128:AG134">H128*G128</f>
        <v>0</v>
      </c>
      <c r="AH128" s="128">
        <f t="shared" si="26"/>
        <v>0</v>
      </c>
      <c r="AI128" s="128">
        <f t="shared" si="27"/>
        <v>0</v>
      </c>
      <c r="AJ128" s="128">
        <f t="shared" si="28"/>
        <v>0</v>
      </c>
      <c r="AK128" s="32"/>
      <c r="AL128" s="32"/>
      <c r="AM128" s="32"/>
      <c r="AN128" s="32"/>
      <c r="AO128" s="32"/>
      <c r="AP128" s="32"/>
      <c r="AQ128" s="32"/>
      <c r="AR128" s="32"/>
    </row>
    <row r="129" spans="1:44" s="126" customFormat="1" ht="30" customHeight="1">
      <c r="A129" s="72"/>
      <c r="B129" s="103"/>
      <c r="C129" s="107"/>
      <c r="D129" s="107"/>
      <c r="E129" s="107"/>
      <c r="F129" s="107"/>
      <c r="G129" s="107"/>
      <c r="H129" s="107"/>
      <c r="I129" s="74">
        <f t="shared" si="19"/>
        <v>0</v>
      </c>
      <c r="J129" s="75">
        <f t="shared" si="20"/>
        <v>0</v>
      </c>
      <c r="K129" s="120">
        <f t="shared" si="21"/>
        <v>0</v>
      </c>
      <c r="L129" s="46"/>
      <c r="M129" s="48"/>
      <c r="N129" s="53"/>
      <c r="O129" s="50"/>
      <c r="P129" s="72"/>
      <c r="Q129" s="127"/>
      <c r="R129" s="85">
        <f t="shared" si="22"/>
        <v>0</v>
      </c>
      <c r="S129" s="87">
        <f t="shared" si="23"/>
        <v>0</v>
      </c>
      <c r="T129" s="88">
        <f t="shared" si="24"/>
        <v>0</v>
      </c>
      <c r="U129" s="76">
        <f t="shared" si="25"/>
        <v>0</v>
      </c>
      <c r="V129" s="31"/>
      <c r="W129" s="31"/>
      <c r="X129" s="31"/>
      <c r="Y129" s="31"/>
      <c r="Z129" s="32"/>
      <c r="AA129" s="32"/>
      <c r="AB129" s="32"/>
      <c r="AC129" s="32"/>
      <c r="AD129" s="32"/>
      <c r="AE129" s="32"/>
      <c r="AF129" s="32"/>
      <c r="AG129" s="82">
        <f t="shared" si="34"/>
        <v>0</v>
      </c>
      <c r="AH129" s="128">
        <f t="shared" si="26"/>
        <v>0</v>
      </c>
      <c r="AI129" s="128">
        <f t="shared" si="27"/>
        <v>0</v>
      </c>
      <c r="AJ129" s="128">
        <f t="shared" si="28"/>
        <v>0</v>
      </c>
      <c r="AK129" s="32"/>
      <c r="AL129" s="32"/>
      <c r="AM129" s="32"/>
      <c r="AN129" s="32"/>
      <c r="AO129" s="32"/>
      <c r="AP129" s="32"/>
      <c r="AQ129" s="32"/>
      <c r="AR129" s="32"/>
    </row>
    <row r="130" spans="1:44" s="126" customFormat="1" ht="30" customHeight="1">
      <c r="A130" s="72"/>
      <c r="B130" s="103"/>
      <c r="C130" s="107"/>
      <c r="D130" s="107"/>
      <c r="E130" s="107"/>
      <c r="F130" s="107"/>
      <c r="G130" s="107"/>
      <c r="H130" s="107"/>
      <c r="I130" s="74">
        <f t="shared" si="19"/>
        <v>0</v>
      </c>
      <c r="J130" s="75">
        <f t="shared" si="20"/>
        <v>0</v>
      </c>
      <c r="K130" s="120">
        <f t="shared" si="21"/>
        <v>0</v>
      </c>
      <c r="L130" s="46"/>
      <c r="M130" s="48"/>
      <c r="N130" s="53"/>
      <c r="O130" s="50"/>
      <c r="P130" s="72"/>
      <c r="Q130" s="127"/>
      <c r="R130" s="85">
        <f t="shared" si="22"/>
        <v>0</v>
      </c>
      <c r="S130" s="87">
        <f t="shared" si="23"/>
        <v>0</v>
      </c>
      <c r="T130" s="88">
        <f t="shared" si="24"/>
        <v>0</v>
      </c>
      <c r="U130" s="76">
        <f t="shared" si="25"/>
        <v>0</v>
      </c>
      <c r="V130" s="31"/>
      <c r="W130" s="31"/>
      <c r="X130" s="31"/>
      <c r="Y130" s="31"/>
      <c r="Z130" s="32"/>
      <c r="AA130" s="32"/>
      <c r="AB130" s="32"/>
      <c r="AC130" s="32"/>
      <c r="AD130" s="32"/>
      <c r="AE130" s="32"/>
      <c r="AF130" s="32"/>
      <c r="AG130" s="82">
        <f t="shared" si="34"/>
        <v>0</v>
      </c>
      <c r="AH130" s="128">
        <f t="shared" si="26"/>
        <v>0</v>
      </c>
      <c r="AI130" s="128">
        <f t="shared" si="27"/>
        <v>0</v>
      </c>
      <c r="AJ130" s="128">
        <f t="shared" si="28"/>
        <v>0</v>
      </c>
      <c r="AK130" s="32"/>
      <c r="AL130" s="32"/>
      <c r="AM130" s="32"/>
      <c r="AN130" s="32"/>
      <c r="AO130" s="32"/>
      <c r="AP130" s="32"/>
      <c r="AQ130" s="32"/>
      <c r="AR130" s="32"/>
    </row>
    <row r="131" spans="1:44" s="126" customFormat="1" ht="30" customHeight="1">
      <c r="A131" s="72"/>
      <c r="B131" s="103"/>
      <c r="C131" s="107"/>
      <c r="D131" s="107"/>
      <c r="E131" s="107"/>
      <c r="F131" s="107"/>
      <c r="G131" s="107"/>
      <c r="H131" s="107"/>
      <c r="I131" s="74">
        <f t="shared" si="19"/>
        <v>0</v>
      </c>
      <c r="J131" s="75">
        <f t="shared" si="20"/>
        <v>0</v>
      </c>
      <c r="K131" s="120">
        <f t="shared" si="21"/>
        <v>0</v>
      </c>
      <c r="L131" s="46"/>
      <c r="M131" s="48"/>
      <c r="N131" s="53"/>
      <c r="O131" s="50"/>
      <c r="P131" s="72"/>
      <c r="Q131" s="127"/>
      <c r="R131" s="85">
        <f t="shared" si="22"/>
        <v>0</v>
      </c>
      <c r="S131" s="87">
        <f t="shared" si="23"/>
        <v>0</v>
      </c>
      <c r="T131" s="88">
        <f t="shared" si="24"/>
        <v>0</v>
      </c>
      <c r="U131" s="76">
        <f t="shared" si="25"/>
        <v>0</v>
      </c>
      <c r="V131" s="31"/>
      <c r="W131" s="31"/>
      <c r="X131" s="31"/>
      <c r="Y131" s="31"/>
      <c r="Z131" s="32"/>
      <c r="AA131" s="32"/>
      <c r="AB131" s="32"/>
      <c r="AC131" s="32"/>
      <c r="AD131" s="32"/>
      <c r="AE131" s="32"/>
      <c r="AF131" s="32"/>
      <c r="AG131" s="82">
        <f t="shared" si="34"/>
        <v>0</v>
      </c>
      <c r="AH131" s="128">
        <f t="shared" si="26"/>
        <v>0</v>
      </c>
      <c r="AI131" s="128">
        <f t="shared" si="27"/>
        <v>0</v>
      </c>
      <c r="AJ131" s="128">
        <f t="shared" si="28"/>
        <v>0</v>
      </c>
      <c r="AK131" s="32"/>
      <c r="AL131" s="32"/>
      <c r="AM131" s="32"/>
      <c r="AN131" s="32"/>
      <c r="AO131" s="32"/>
      <c r="AP131" s="32"/>
      <c r="AQ131" s="32"/>
      <c r="AR131" s="32"/>
    </row>
    <row r="132" spans="1:44" s="126" customFormat="1" ht="30" customHeight="1">
      <c r="A132" s="72"/>
      <c r="B132" s="103"/>
      <c r="C132" s="107"/>
      <c r="D132" s="107"/>
      <c r="E132" s="107"/>
      <c r="F132" s="107"/>
      <c r="G132" s="107"/>
      <c r="H132" s="107"/>
      <c r="I132" s="74">
        <f t="shared" si="19"/>
        <v>0</v>
      </c>
      <c r="J132" s="75">
        <f t="shared" si="20"/>
        <v>0</v>
      </c>
      <c r="K132" s="120">
        <f t="shared" si="21"/>
        <v>0</v>
      </c>
      <c r="L132" s="46"/>
      <c r="M132" s="48"/>
      <c r="N132" s="53"/>
      <c r="O132" s="50"/>
      <c r="P132" s="72"/>
      <c r="Q132" s="127">
        <v>2</v>
      </c>
      <c r="R132" s="85">
        <f t="shared" si="22"/>
        <v>0</v>
      </c>
      <c r="S132" s="87">
        <f t="shared" si="23"/>
        <v>0</v>
      </c>
      <c r="T132" s="88" t="str">
        <f t="shared" si="24"/>
        <v>La probabilté d'un accident reste forte</v>
      </c>
      <c r="U132" s="76">
        <f t="shared" si="25"/>
        <v>0</v>
      </c>
      <c r="V132" s="31"/>
      <c r="W132" s="31"/>
      <c r="X132" s="31"/>
      <c r="Y132" s="31"/>
      <c r="Z132" s="32"/>
      <c r="AA132" s="32"/>
      <c r="AB132" s="32"/>
      <c r="AC132" s="32"/>
      <c r="AD132" s="32"/>
      <c r="AE132" s="32"/>
      <c r="AF132" s="32"/>
      <c r="AG132" s="82">
        <f t="shared" si="34"/>
        <v>0</v>
      </c>
      <c r="AH132" s="128">
        <f t="shared" si="26"/>
        <v>0</v>
      </c>
      <c r="AI132" s="128">
        <f t="shared" si="27"/>
        <v>0</v>
      </c>
      <c r="AJ132" s="128">
        <f t="shared" si="28"/>
        <v>0</v>
      </c>
      <c r="AK132" s="32"/>
      <c r="AL132" s="32"/>
      <c r="AM132" s="32"/>
      <c r="AN132" s="32"/>
      <c r="AO132" s="32"/>
      <c r="AP132" s="32"/>
      <c r="AQ132" s="32"/>
      <c r="AR132" s="32"/>
    </row>
    <row r="133" spans="1:44" s="126" customFormat="1" ht="30" customHeight="1">
      <c r="A133" s="72"/>
      <c r="B133" s="103"/>
      <c r="C133" s="107"/>
      <c r="D133" s="107"/>
      <c r="E133" s="107"/>
      <c r="F133" s="107"/>
      <c r="G133" s="107"/>
      <c r="H133" s="107"/>
      <c r="I133" s="74">
        <f t="shared" si="19"/>
        <v>0</v>
      </c>
      <c r="J133" s="75">
        <f t="shared" si="20"/>
        <v>0</v>
      </c>
      <c r="K133" s="120">
        <f t="shared" si="21"/>
        <v>0</v>
      </c>
      <c r="L133" s="46"/>
      <c r="M133" s="48"/>
      <c r="N133" s="53"/>
      <c r="O133" s="50"/>
      <c r="P133" s="72"/>
      <c r="Q133" s="127"/>
      <c r="R133" s="85">
        <f t="shared" si="22"/>
        <v>0</v>
      </c>
      <c r="S133" s="87">
        <f t="shared" si="23"/>
        <v>0</v>
      </c>
      <c r="T133" s="88">
        <f t="shared" si="24"/>
        <v>0</v>
      </c>
      <c r="U133" s="76">
        <f t="shared" si="25"/>
        <v>0</v>
      </c>
      <c r="V133" s="31"/>
      <c r="W133" s="31"/>
      <c r="X133" s="31"/>
      <c r="Y133" s="31"/>
      <c r="Z133" s="32"/>
      <c r="AA133" s="32"/>
      <c r="AB133" s="32"/>
      <c r="AC133" s="32"/>
      <c r="AD133" s="32"/>
      <c r="AE133" s="32"/>
      <c r="AF133" s="32"/>
      <c r="AG133" s="82">
        <f t="shared" si="34"/>
        <v>0</v>
      </c>
      <c r="AH133" s="128">
        <f t="shared" si="26"/>
        <v>0</v>
      </c>
      <c r="AI133" s="128">
        <f t="shared" si="27"/>
        <v>0</v>
      </c>
      <c r="AJ133" s="128">
        <f t="shared" si="28"/>
        <v>0</v>
      </c>
      <c r="AK133" s="32"/>
      <c r="AL133" s="32"/>
      <c r="AM133" s="32"/>
      <c r="AN133" s="32"/>
      <c r="AO133" s="32"/>
      <c r="AP133" s="32"/>
      <c r="AQ133" s="32"/>
      <c r="AR133" s="32"/>
    </row>
    <row r="134" spans="1:44" s="126" customFormat="1" ht="30" customHeight="1">
      <c r="A134" s="72"/>
      <c r="B134" s="103"/>
      <c r="C134" s="107"/>
      <c r="D134" s="107"/>
      <c r="E134" s="107"/>
      <c r="F134" s="107"/>
      <c r="G134" s="107"/>
      <c r="H134" s="107"/>
      <c r="I134" s="74">
        <f t="shared" si="19"/>
        <v>0</v>
      </c>
      <c r="J134" s="75">
        <f t="shared" si="20"/>
        <v>0</v>
      </c>
      <c r="K134" s="120">
        <f t="shared" si="21"/>
        <v>0</v>
      </c>
      <c r="L134" s="46"/>
      <c r="M134" s="48"/>
      <c r="N134" s="53"/>
      <c r="O134" s="50"/>
      <c r="P134" s="72"/>
      <c r="Q134" s="127"/>
      <c r="R134" s="85">
        <f t="shared" si="22"/>
        <v>0</v>
      </c>
      <c r="S134" s="87">
        <f t="shared" si="23"/>
        <v>0</v>
      </c>
      <c r="T134" s="88">
        <f t="shared" si="24"/>
        <v>0</v>
      </c>
      <c r="U134" s="76">
        <f t="shared" si="25"/>
        <v>0</v>
      </c>
      <c r="V134" s="31"/>
      <c r="W134" s="31"/>
      <c r="X134" s="31"/>
      <c r="Y134" s="31"/>
      <c r="Z134" s="32"/>
      <c r="AA134" s="32"/>
      <c r="AB134" s="32"/>
      <c r="AC134" s="32"/>
      <c r="AD134" s="32"/>
      <c r="AE134" s="32"/>
      <c r="AF134" s="32"/>
      <c r="AG134" s="82">
        <f t="shared" si="34"/>
        <v>0</v>
      </c>
      <c r="AH134" s="128">
        <f t="shared" si="26"/>
        <v>0</v>
      </c>
      <c r="AI134" s="128">
        <f t="shared" si="27"/>
        <v>0</v>
      </c>
      <c r="AJ134" s="128">
        <f t="shared" si="28"/>
        <v>0</v>
      </c>
      <c r="AK134" s="32"/>
      <c r="AL134" s="32"/>
      <c r="AM134" s="32"/>
      <c r="AN134" s="32"/>
      <c r="AO134" s="32"/>
      <c r="AP134" s="32"/>
      <c r="AQ134" s="32"/>
      <c r="AR134" s="32"/>
    </row>
    <row r="135" spans="1:44" s="126" customFormat="1" ht="30" customHeight="1">
      <c r="A135" s="72"/>
      <c r="B135" s="118"/>
      <c r="C135" s="44"/>
      <c r="D135" s="44"/>
      <c r="E135" s="44"/>
      <c r="F135" s="44"/>
      <c r="G135" s="44"/>
      <c r="H135" s="44"/>
      <c r="I135" s="77"/>
      <c r="J135" s="78"/>
      <c r="K135" s="131"/>
      <c r="L135" s="132"/>
      <c r="M135" s="44"/>
      <c r="N135" s="133"/>
      <c r="O135" s="134"/>
      <c r="P135" s="72"/>
      <c r="Q135" s="135"/>
      <c r="R135" s="85">
        <f t="shared" si="22"/>
        <v>0</v>
      </c>
      <c r="S135" s="87">
        <f t="shared" si="23"/>
        <v>0</v>
      </c>
      <c r="T135" s="88">
        <f t="shared" si="24"/>
        <v>0</v>
      </c>
      <c r="U135" s="76">
        <f t="shared" si="25"/>
        <v>0</v>
      </c>
      <c r="V135" s="31"/>
      <c r="W135" s="31"/>
      <c r="X135" s="31"/>
      <c r="Y135" s="31"/>
      <c r="Z135" s="32"/>
      <c r="AA135" s="32"/>
      <c r="AB135" s="32"/>
      <c r="AC135" s="32"/>
      <c r="AD135" s="32"/>
      <c r="AE135" s="32"/>
      <c r="AF135" s="32"/>
      <c r="AG135" s="136"/>
      <c r="AH135" s="32"/>
      <c r="AI135" s="32"/>
      <c r="AJ135" s="32"/>
      <c r="AK135" s="32"/>
      <c r="AL135" s="32"/>
      <c r="AM135" s="32"/>
      <c r="AN135" s="32"/>
      <c r="AO135" s="32"/>
      <c r="AP135" s="32"/>
      <c r="AQ135" s="32"/>
      <c r="AR135" s="32"/>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R10:U135" name="Plage1_1_1"/>
  </protectedRanges>
  <mergeCells count="20">
    <mergeCell ref="F8:F9"/>
    <mergeCell ref="G8:H8"/>
    <mergeCell ref="N8:N9"/>
    <mergeCell ref="O8:O9"/>
    <mergeCell ref="AH8:AH9"/>
    <mergeCell ref="Q7:Q9"/>
    <mergeCell ref="R7:U9"/>
    <mergeCell ref="AH6:AI7"/>
    <mergeCell ref="AI8:AI9"/>
    <mergeCell ref="L7:O7"/>
    <mergeCell ref="I8:K8"/>
    <mergeCell ref="L8:L9"/>
    <mergeCell ref="M8:M9"/>
    <mergeCell ref="B2:B4"/>
    <mergeCell ref="B6:F6"/>
    <mergeCell ref="AJ8:AJ9"/>
    <mergeCell ref="B8:B9"/>
    <mergeCell ref="C8:C9"/>
    <mergeCell ref="D8:D9"/>
    <mergeCell ref="E8:E9"/>
  </mergeCells>
  <printOptions/>
  <pageMargins left="0.787401575" right="0.787401575" top="0.984251969" bottom="0.984251969" header="0.4921259845" footer="0.492125984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BB168"/>
  <sheetViews>
    <sheetView showZeros="0" zoomScale="85" zoomScaleNormal="85" zoomScalePageLayoutView="0" workbookViewId="0" topLeftCell="A1">
      <pane ySplit="9" topLeftCell="A10" activePane="bottomLeft" state="frozen"/>
      <selection pane="topLeft" activeCell="A1" sqref="A1"/>
      <selection pane="bottomLeft" activeCell="C14" sqref="C14"/>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5.421875" style="28" customWidth="1"/>
    <col min="10" max="10" width="5.421875" style="22" customWidth="1"/>
    <col min="11" max="11" width="5.421875" style="23" customWidth="1"/>
    <col min="12" max="12" width="14.57421875" style="19" customWidth="1"/>
    <col min="13" max="13" width="69.710937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54" width="11.421875" style="32" customWidth="1"/>
    <col min="55" max="16384" width="11.421875" style="24" customWidth="1"/>
  </cols>
  <sheetData>
    <row r="1" spans="1:36" s="32" customFormat="1" ht="15" customHeight="1">
      <c r="A1" s="31"/>
      <c r="B1" s="56"/>
      <c r="C1" s="57"/>
      <c r="D1" s="31"/>
      <c r="E1" s="31"/>
      <c r="F1" s="31"/>
      <c r="G1" s="57"/>
      <c r="H1" s="57"/>
      <c r="I1" s="66"/>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66"/>
      <c r="J3" s="59"/>
      <c r="K3" s="60"/>
      <c r="L3" s="31"/>
      <c r="M3" s="31"/>
      <c r="N3" s="31"/>
      <c r="O3" s="31"/>
      <c r="Q3" s="90"/>
      <c r="R3" s="69"/>
      <c r="S3" s="70"/>
      <c r="T3" s="70"/>
      <c r="U3" s="71"/>
      <c r="AG3" s="147"/>
      <c r="AH3" s="125"/>
      <c r="AI3" s="125"/>
      <c r="AJ3" s="125"/>
    </row>
    <row r="4" spans="1:36" s="62" customFormat="1" ht="15" customHeight="1">
      <c r="A4" s="61"/>
      <c r="B4" s="249"/>
      <c r="C4" s="57"/>
      <c r="H4" s="57"/>
      <c r="I4" s="66"/>
      <c r="J4" s="59"/>
      <c r="K4" s="60"/>
      <c r="L4" s="31"/>
      <c r="M4" s="31"/>
      <c r="N4" s="31"/>
      <c r="O4" s="31"/>
      <c r="Q4" s="90"/>
      <c r="R4" s="69"/>
      <c r="S4" s="70"/>
      <c r="T4" s="70"/>
      <c r="U4" s="71"/>
      <c r="AG4" s="147"/>
      <c r="AH4" s="125"/>
      <c r="AI4" s="125"/>
      <c r="AJ4" s="125"/>
    </row>
    <row r="5" spans="1:36" s="62" customFormat="1" ht="15" customHeight="1">
      <c r="A5" s="61"/>
      <c r="B5" s="63"/>
      <c r="C5" s="57"/>
      <c r="H5" s="57"/>
      <c r="I5" s="66"/>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66"/>
      <c r="J6" s="59"/>
      <c r="K6" s="60"/>
      <c r="L6" s="31"/>
      <c r="M6" s="31"/>
      <c r="N6" s="31"/>
      <c r="O6" s="31"/>
      <c r="Q6" s="90"/>
      <c r="R6" s="69"/>
      <c r="S6" s="70"/>
      <c r="T6" s="70"/>
      <c r="U6" s="71"/>
      <c r="AG6" s="147"/>
      <c r="AH6" s="259" t="s">
        <v>180</v>
      </c>
      <c r="AI6" s="259"/>
      <c r="AJ6" s="152"/>
    </row>
    <row r="7" spans="1:36" s="32" customFormat="1" ht="15" customHeight="1">
      <c r="A7" s="31"/>
      <c r="B7" s="61"/>
      <c r="C7" s="57"/>
      <c r="G7" s="57"/>
      <c r="H7" s="57"/>
      <c r="I7" s="66"/>
      <c r="J7" s="59"/>
      <c r="K7" s="60"/>
      <c r="L7" s="269" t="s">
        <v>87</v>
      </c>
      <c r="M7" s="272"/>
      <c r="N7" s="272"/>
      <c r="O7" s="273"/>
      <c r="Q7" s="266" t="s">
        <v>107</v>
      </c>
      <c r="R7" s="267" t="s">
        <v>106</v>
      </c>
      <c r="S7" s="268"/>
      <c r="T7" s="268"/>
      <c r="U7" s="268"/>
      <c r="Z7" s="62"/>
      <c r="AA7" s="62"/>
      <c r="AB7" s="62"/>
      <c r="AC7" s="62"/>
      <c r="AD7" s="62"/>
      <c r="AE7" s="62"/>
      <c r="AF7" s="62"/>
      <c r="AG7" s="147"/>
      <c r="AH7" s="260"/>
      <c r="AI7" s="260"/>
      <c r="AJ7" s="153"/>
    </row>
    <row r="8" spans="1:54" s="26" customFormat="1" ht="15" customHeight="1">
      <c r="A8" s="31"/>
      <c r="B8" s="253" t="s">
        <v>187</v>
      </c>
      <c r="C8" s="253" t="s">
        <v>93</v>
      </c>
      <c r="D8" s="261" t="s">
        <v>48</v>
      </c>
      <c r="E8" s="253" t="s">
        <v>94</v>
      </c>
      <c r="F8" s="253" t="s">
        <v>95</v>
      </c>
      <c r="G8" s="255" t="s">
        <v>57</v>
      </c>
      <c r="H8" s="256"/>
      <c r="I8" s="263" t="s">
        <v>58</v>
      </c>
      <c r="J8" s="264"/>
      <c r="K8" s="265"/>
      <c r="L8" s="257" t="s">
        <v>84</v>
      </c>
      <c r="M8" s="257" t="s">
        <v>85</v>
      </c>
      <c r="N8" s="257" t="s">
        <v>97</v>
      </c>
      <c r="O8" s="257" t="s">
        <v>86</v>
      </c>
      <c r="P8" s="31"/>
      <c r="Q8" s="266"/>
      <c r="R8" s="268"/>
      <c r="S8" s="268"/>
      <c r="T8" s="268"/>
      <c r="U8" s="268"/>
      <c r="V8" s="31"/>
      <c r="W8" s="31"/>
      <c r="X8" s="31"/>
      <c r="Y8" s="31"/>
      <c r="Z8" s="62"/>
      <c r="AA8" s="62"/>
      <c r="AB8" s="62"/>
      <c r="AC8" s="62"/>
      <c r="AD8" s="62"/>
      <c r="AE8" s="62"/>
      <c r="AF8" s="32"/>
      <c r="AG8" s="32"/>
      <c r="AH8" s="248">
        <f>SUM(AH11:AH134)</f>
        <v>2</v>
      </c>
      <c r="AI8" s="248">
        <f>SUM(AI11:AI134)</f>
        <v>3</v>
      </c>
      <c r="AJ8" s="248">
        <f>SUM(AJ11:AJ134)</f>
        <v>1</v>
      </c>
      <c r="AK8" s="32"/>
      <c r="AL8" s="32"/>
      <c r="AM8" s="32"/>
      <c r="AN8" s="32"/>
      <c r="AO8" s="32"/>
      <c r="AP8" s="32"/>
      <c r="AQ8" s="32"/>
      <c r="AR8" s="32"/>
      <c r="AS8" s="32"/>
      <c r="AT8" s="32"/>
      <c r="AU8" s="32"/>
      <c r="AV8" s="32"/>
      <c r="AW8" s="32"/>
      <c r="AX8" s="32"/>
      <c r="AY8" s="32"/>
      <c r="AZ8" s="32"/>
      <c r="BA8" s="32"/>
      <c r="BB8" s="32"/>
    </row>
    <row r="9" spans="1:54" s="26" customFormat="1" ht="15" customHeight="1">
      <c r="A9" s="31"/>
      <c r="B9" s="254"/>
      <c r="C9" s="254"/>
      <c r="D9" s="262"/>
      <c r="E9" s="254"/>
      <c r="F9" s="254"/>
      <c r="G9" s="16" t="s">
        <v>54</v>
      </c>
      <c r="H9" s="17" t="s">
        <v>56</v>
      </c>
      <c r="I9" s="18">
        <v>1</v>
      </c>
      <c r="J9" s="18">
        <v>2</v>
      </c>
      <c r="K9" s="18">
        <v>3</v>
      </c>
      <c r="L9" s="258"/>
      <c r="M9" s="258"/>
      <c r="N9" s="258"/>
      <c r="O9" s="258"/>
      <c r="P9" s="31"/>
      <c r="Q9" s="266"/>
      <c r="R9" s="268"/>
      <c r="S9" s="268"/>
      <c r="T9" s="268"/>
      <c r="U9" s="268"/>
      <c r="V9" s="31"/>
      <c r="W9" s="31"/>
      <c r="X9" s="31"/>
      <c r="Y9" s="31"/>
      <c r="Z9" s="62"/>
      <c r="AA9" s="62"/>
      <c r="AB9" s="62"/>
      <c r="AC9" s="62"/>
      <c r="AD9" s="62"/>
      <c r="AE9" s="62"/>
      <c r="AF9" s="32"/>
      <c r="AG9" s="32"/>
      <c r="AH9" s="248"/>
      <c r="AI9" s="248"/>
      <c r="AJ9" s="248"/>
      <c r="AK9" s="32"/>
      <c r="AL9" s="32"/>
      <c r="AM9" s="32"/>
      <c r="AN9" s="32"/>
      <c r="AO9" s="32"/>
      <c r="AP9" s="32"/>
      <c r="AQ9" s="32"/>
      <c r="AR9" s="32"/>
      <c r="AS9" s="32"/>
      <c r="AT9" s="32"/>
      <c r="AU9" s="32"/>
      <c r="AV9" s="32"/>
      <c r="AW9" s="32"/>
      <c r="AX9" s="32"/>
      <c r="AY9" s="32"/>
      <c r="AZ9" s="32"/>
      <c r="BA9" s="32"/>
      <c r="BB9" s="32"/>
    </row>
    <row r="10" spans="1:36" s="32" customFormat="1" ht="30" customHeight="1">
      <c r="A10" s="31"/>
      <c r="B10" s="116"/>
      <c r="C10" s="37"/>
      <c r="D10" s="37"/>
      <c r="E10" s="37"/>
      <c r="F10" s="37"/>
      <c r="G10" s="33"/>
      <c r="H10" s="33"/>
      <c r="I10" s="67">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190</v>
      </c>
      <c r="C11" s="107" t="s">
        <v>92</v>
      </c>
      <c r="D11" s="114" t="s">
        <v>109</v>
      </c>
      <c r="E11" s="115" t="s">
        <v>100</v>
      </c>
      <c r="F11" s="117" t="s">
        <v>166</v>
      </c>
      <c r="G11" s="33">
        <v>2</v>
      </c>
      <c r="H11" s="33">
        <v>4</v>
      </c>
      <c r="I11" s="67">
        <f t="shared" si="0"/>
        <v>0</v>
      </c>
      <c r="J11" s="38">
        <f t="shared" si="1"/>
        <v>2</v>
      </c>
      <c r="K11" s="36">
        <f t="shared" si="2"/>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67">
        <f>IF(((AG12&gt;8)*AND(AG12&lt;=16)),1,0)</f>
        <v>0</v>
      </c>
      <c r="J12" s="38">
        <f>IF(((AG12&gt;4)*AND(AG12&lt;=8)),2,0)</f>
        <v>2</v>
      </c>
      <c r="K12" s="36">
        <f>IF(((AG12&gt;=1)*AND(AG12&lt;=4)),3,0)</f>
        <v>0</v>
      </c>
      <c r="L12" s="46"/>
      <c r="M12" s="48"/>
      <c r="N12" s="53"/>
      <c r="O12" s="50"/>
      <c r="P12" s="31"/>
      <c r="Q12" s="94">
        <v>3</v>
      </c>
      <c r="R12" s="85">
        <f>IF(Q12=4,"URGENT ! Nouvelle action à prévoir",0)</f>
        <v>0</v>
      </c>
      <c r="S12" s="87" t="str">
        <f>IF(Q12=3,"La probabilté d'un accident reste forte",0)</f>
        <v>La probabilté d'un accident reste forte</v>
      </c>
      <c r="T12" s="88">
        <f>IF(Q12=2,"La probabilté d'un accident reste forte",0)</f>
        <v>0</v>
      </c>
      <c r="U12" s="76">
        <f>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67">
        <f t="shared" si="0"/>
        <v>1</v>
      </c>
      <c r="J13" s="38">
        <f t="shared" si="1"/>
        <v>0</v>
      </c>
      <c r="K13" s="36">
        <f t="shared" si="2"/>
        <v>0</v>
      </c>
      <c r="L13" s="46">
        <v>41649</v>
      </c>
      <c r="M13" s="48" t="s">
        <v>99</v>
      </c>
      <c r="N13" s="53">
        <v>41671</v>
      </c>
      <c r="O13" s="50"/>
      <c r="P13" s="31"/>
      <c r="Q13" s="94">
        <v>2</v>
      </c>
      <c r="R13" s="85">
        <f aca="true" t="shared" si="4" ref="R13:R75">IF(Q13=4,"URGENT ! Nouvelle action à prévoir",0)</f>
        <v>0</v>
      </c>
      <c r="S13" s="87">
        <f aca="true" t="shared" si="5" ref="S13:S75">IF(Q13=3,"La probabilté d'un accident reste forte",0)</f>
        <v>0</v>
      </c>
      <c r="T13" s="88" t="str">
        <f aca="true" t="shared" si="6" ref="T13:T75">IF(Q13=2,"La probabilté d'un accident reste forte",0)</f>
        <v>La probabilté d'un accident reste forte</v>
      </c>
      <c r="U13" s="76">
        <f aca="true" t="shared" si="7" ref="U13:U75">IF(Q13=1,"Probabilité d'accident réduite",0)</f>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4</v>
      </c>
      <c r="I14" s="67">
        <f t="shared" si="0"/>
        <v>1</v>
      </c>
      <c r="J14" s="38">
        <f t="shared" si="1"/>
        <v>0</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16</v>
      </c>
      <c r="AH14" s="128">
        <f aca="true" t="shared" si="8" ref="AH14:AH76">IF(I14=1,1,0)</f>
        <v>1</v>
      </c>
      <c r="AI14" s="128">
        <f aca="true" t="shared" si="9" ref="AI14:AI76">IF(J14=2,1,0)</f>
        <v>0</v>
      </c>
      <c r="AJ14" s="128">
        <f aca="true" t="shared" si="10" ref="AJ14:AJ76">IF(K14=3,1,0)</f>
        <v>0</v>
      </c>
    </row>
    <row r="15" spans="1:36" s="32" customFormat="1" ht="30" customHeight="1">
      <c r="A15" s="31"/>
      <c r="B15" s="103"/>
      <c r="C15" s="108" t="s">
        <v>128</v>
      </c>
      <c r="D15" s="113" t="s">
        <v>125</v>
      </c>
      <c r="E15" s="107" t="s">
        <v>181</v>
      </c>
      <c r="F15" s="117" t="s">
        <v>168</v>
      </c>
      <c r="G15" s="107">
        <v>4</v>
      </c>
      <c r="H15" s="33">
        <v>1</v>
      </c>
      <c r="I15" s="67">
        <f t="shared" si="0"/>
        <v>0</v>
      </c>
      <c r="J15" s="38">
        <f t="shared" si="1"/>
        <v>0</v>
      </c>
      <c r="K15" s="36">
        <f t="shared" si="2"/>
        <v>3</v>
      </c>
      <c r="L15" s="46"/>
      <c r="M15" s="48"/>
      <c r="N15" s="53"/>
      <c r="O15" s="50"/>
      <c r="P15" s="31"/>
      <c r="Q15" s="94"/>
      <c r="R15" s="85">
        <f t="shared" si="4"/>
        <v>0</v>
      </c>
      <c r="S15" s="87">
        <f t="shared" si="5"/>
        <v>0</v>
      </c>
      <c r="T15" s="88">
        <f t="shared" si="6"/>
        <v>0</v>
      </c>
      <c r="U15" s="76">
        <f t="shared" si="7"/>
        <v>0</v>
      </c>
      <c r="V15" s="31"/>
      <c r="W15" s="31"/>
      <c r="X15" s="31"/>
      <c r="Y15" s="31"/>
      <c r="AG15" s="82">
        <f t="shared" si="3"/>
        <v>4</v>
      </c>
      <c r="AH15" s="128">
        <f t="shared" si="8"/>
        <v>0</v>
      </c>
      <c r="AI15" s="128">
        <f t="shared" si="9"/>
        <v>0</v>
      </c>
      <c r="AJ15" s="128">
        <f t="shared" si="10"/>
        <v>1</v>
      </c>
    </row>
    <row r="16" spans="1:36" s="32" customFormat="1" ht="30" customHeight="1">
      <c r="A16" s="31"/>
      <c r="B16" s="103"/>
      <c r="C16" s="108" t="s">
        <v>114</v>
      </c>
      <c r="D16" s="113" t="s">
        <v>113</v>
      </c>
      <c r="E16" s="107"/>
      <c r="F16" s="117" t="s">
        <v>171</v>
      </c>
      <c r="G16" s="107">
        <v>2</v>
      </c>
      <c r="H16" s="33">
        <v>4</v>
      </c>
      <c r="I16" s="67">
        <f t="shared" si="0"/>
        <v>0</v>
      </c>
      <c r="J16" s="38">
        <f t="shared" si="1"/>
        <v>2</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8</v>
      </c>
      <c r="AH16" s="128">
        <f t="shared" si="8"/>
        <v>0</v>
      </c>
      <c r="AI16" s="128">
        <f t="shared" si="9"/>
        <v>1</v>
      </c>
      <c r="AJ16" s="128">
        <f t="shared" si="10"/>
        <v>0</v>
      </c>
    </row>
    <row r="17" spans="1:36" s="32" customFormat="1" ht="30" customHeight="1">
      <c r="A17" s="31"/>
      <c r="B17" s="103"/>
      <c r="C17" s="107"/>
      <c r="D17" s="107"/>
      <c r="E17" s="107"/>
      <c r="F17" s="107"/>
      <c r="G17" s="39"/>
      <c r="H17" s="33"/>
      <c r="I17" s="67">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67">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67">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67">
        <f t="shared" si="0"/>
        <v>0</v>
      </c>
      <c r="J20" s="38">
        <f t="shared" si="1"/>
        <v>0</v>
      </c>
      <c r="K20" s="36">
        <f t="shared" si="2"/>
        <v>0</v>
      </c>
      <c r="L20" s="46"/>
      <c r="M20" s="48"/>
      <c r="N20" s="53"/>
      <c r="O20" s="50"/>
      <c r="P20" s="31"/>
      <c r="Q20" s="94">
        <v>2</v>
      </c>
      <c r="R20" s="85">
        <f t="shared" si="4"/>
        <v>0</v>
      </c>
      <c r="S20" s="87">
        <f t="shared" si="5"/>
        <v>0</v>
      </c>
      <c r="T20" s="88" t="str">
        <f t="shared" si="6"/>
        <v>La probabilté d'un accident reste forte</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67">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67">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67">
        <f t="shared" si="0"/>
        <v>0</v>
      </c>
      <c r="J23" s="38">
        <f t="shared" si="1"/>
        <v>0</v>
      </c>
      <c r="K23" s="36">
        <f t="shared" si="2"/>
        <v>0</v>
      </c>
      <c r="L23" s="46"/>
      <c r="M23" s="48"/>
      <c r="N23" s="53"/>
      <c r="O23" s="50"/>
      <c r="P23" s="31"/>
      <c r="Q23" s="94">
        <v>3</v>
      </c>
      <c r="R23" s="85">
        <f t="shared" si="4"/>
        <v>0</v>
      </c>
      <c r="S23" s="87" t="str">
        <f t="shared" si="5"/>
        <v>La probabilté d'un accident reste forte</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67">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67">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67">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67">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67">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67">
        <f t="shared" si="0"/>
        <v>0</v>
      </c>
      <c r="J29" s="38">
        <f t="shared" si="1"/>
        <v>0</v>
      </c>
      <c r="K29" s="36">
        <f t="shared" si="2"/>
        <v>0</v>
      </c>
      <c r="L29" s="46"/>
      <c r="M29" s="48"/>
      <c r="N29" s="53"/>
      <c r="O29" s="50"/>
      <c r="P29" s="31"/>
      <c r="Q29" s="94">
        <v>4</v>
      </c>
      <c r="R29" s="85" t="str">
        <f t="shared" si="4"/>
        <v>URGENT ! Nouvelle action à prévoir</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67">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67">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67">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67">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67">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67">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67">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67">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67">
        <f t="shared" si="0"/>
        <v>0</v>
      </c>
      <c r="J38" s="38">
        <f t="shared" si="1"/>
        <v>0</v>
      </c>
      <c r="K38" s="36">
        <f t="shared" si="2"/>
        <v>0</v>
      </c>
      <c r="L38" s="46"/>
      <c r="M38" s="48"/>
      <c r="N38" s="53"/>
      <c r="O38" s="50"/>
      <c r="P38" s="31"/>
      <c r="Q38" s="95">
        <v>3</v>
      </c>
      <c r="R38" s="85">
        <f t="shared" si="4"/>
        <v>0</v>
      </c>
      <c r="S38" s="87" t="str">
        <f t="shared" si="5"/>
        <v>La probabilté d'un accident reste forte</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67">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67">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67">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67">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67">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67">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67">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67">
        <f t="shared" si="0"/>
        <v>0</v>
      </c>
      <c r="J46" s="38">
        <f t="shared" si="1"/>
        <v>0</v>
      </c>
      <c r="K46" s="36">
        <f t="shared" si="2"/>
        <v>0</v>
      </c>
      <c r="L46" s="46"/>
      <c r="M46" s="48"/>
      <c r="N46" s="53"/>
      <c r="O46" s="50"/>
      <c r="P46" s="31"/>
      <c r="Q46" s="95">
        <v>1</v>
      </c>
      <c r="R46" s="85">
        <f t="shared" si="4"/>
        <v>0</v>
      </c>
      <c r="S46" s="87">
        <f t="shared" si="5"/>
        <v>0</v>
      </c>
      <c r="T46" s="88">
        <f t="shared" si="6"/>
        <v>0</v>
      </c>
      <c r="U46" s="76" t="str">
        <f t="shared" si="7"/>
        <v>Probabilité d'accident réduite</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67">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67">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67">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67">
        <f t="shared" si="0"/>
        <v>0</v>
      </c>
      <c r="J50" s="38">
        <f t="shared" si="1"/>
        <v>0</v>
      </c>
      <c r="K50" s="36">
        <f t="shared" si="2"/>
        <v>0</v>
      </c>
      <c r="L50" s="46"/>
      <c r="M50" s="48"/>
      <c r="N50" s="53"/>
      <c r="O50" s="50"/>
      <c r="P50" s="31"/>
      <c r="Q50" s="94">
        <v>1</v>
      </c>
      <c r="R50" s="85">
        <f t="shared" si="4"/>
        <v>0</v>
      </c>
      <c r="S50" s="87">
        <f t="shared" si="5"/>
        <v>0</v>
      </c>
      <c r="T50" s="88">
        <f t="shared" si="6"/>
        <v>0</v>
      </c>
      <c r="U50" s="76" t="str">
        <f t="shared" si="7"/>
        <v>Probabilité d'accident réduite</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67">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67">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67">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67">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67">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67">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67">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67">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67">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67">
        <f t="shared" si="0"/>
        <v>0</v>
      </c>
      <c r="J60" s="38">
        <f t="shared" si="1"/>
        <v>0</v>
      </c>
      <c r="K60" s="36">
        <f t="shared" si="2"/>
        <v>0</v>
      </c>
      <c r="L60" s="46"/>
      <c r="M60" s="48"/>
      <c r="N60" s="53"/>
      <c r="O60" s="50"/>
      <c r="P60" s="31"/>
      <c r="Q60" s="94">
        <v>1</v>
      </c>
      <c r="R60" s="85">
        <f t="shared" si="4"/>
        <v>0</v>
      </c>
      <c r="S60" s="87">
        <f t="shared" si="5"/>
        <v>0</v>
      </c>
      <c r="T60" s="88">
        <f t="shared" si="6"/>
        <v>0</v>
      </c>
      <c r="U60" s="76" t="str">
        <f t="shared" si="7"/>
        <v>Probabilité d'accident réduite</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67">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67">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67">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67">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67">
        <f t="shared" si="0"/>
        <v>0</v>
      </c>
      <c r="J65" s="38">
        <f t="shared" si="1"/>
        <v>0</v>
      </c>
      <c r="K65" s="36">
        <f t="shared" si="2"/>
        <v>0</v>
      </c>
      <c r="L65" s="46"/>
      <c r="M65" s="48"/>
      <c r="N65" s="53"/>
      <c r="O65" s="50"/>
      <c r="P65" s="31"/>
      <c r="Q65" s="94">
        <v>1</v>
      </c>
      <c r="R65" s="85">
        <f t="shared" si="4"/>
        <v>0</v>
      </c>
      <c r="S65" s="87">
        <f t="shared" si="5"/>
        <v>0</v>
      </c>
      <c r="T65" s="88">
        <f t="shared" si="6"/>
        <v>0</v>
      </c>
      <c r="U65" s="76" t="str">
        <f t="shared" si="7"/>
        <v>Probabilité d'accident réduite</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67">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67">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67">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67">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67">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67">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67">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67">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67">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67">
        <f t="shared" si="19"/>
        <v>0</v>
      </c>
      <c r="J75" s="38">
        <f t="shared" si="20"/>
        <v>0</v>
      </c>
      <c r="K75" s="36">
        <f t="shared" si="21"/>
        <v>0</v>
      </c>
      <c r="L75" s="46"/>
      <c r="M75" s="48"/>
      <c r="N75" s="53"/>
      <c r="O75" s="50"/>
      <c r="P75" s="31"/>
      <c r="Q75" s="94">
        <v>3</v>
      </c>
      <c r="R75" s="85">
        <f t="shared" si="4"/>
        <v>0</v>
      </c>
      <c r="S75" s="87" t="str">
        <f t="shared" si="5"/>
        <v>La probabilté d'un accident reste forte</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67">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67">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aca="true" t="shared" si="26" ref="AH77:AH134">IF(I77=1,1,0)</f>
        <v>0</v>
      </c>
      <c r="AI77" s="128">
        <f aca="true" t="shared" si="27" ref="AI77:AI134">IF(J77=2,1,0)</f>
        <v>0</v>
      </c>
      <c r="AJ77" s="128">
        <f aca="true" t="shared" si="28" ref="AJ77:AJ134">IF(K77=3,1,0)</f>
        <v>0</v>
      </c>
    </row>
    <row r="78" spans="1:36" s="32" customFormat="1" ht="30" customHeight="1">
      <c r="A78" s="31"/>
      <c r="B78" s="103"/>
      <c r="C78" s="107"/>
      <c r="D78" s="107"/>
      <c r="E78" s="107"/>
      <c r="F78" s="107"/>
      <c r="G78" s="33"/>
      <c r="H78" s="33"/>
      <c r="I78" s="67">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t="shared" si="26"/>
        <v>0</v>
      </c>
      <c r="AI78" s="128">
        <f t="shared" si="27"/>
        <v>0</v>
      </c>
      <c r="AJ78" s="128">
        <f t="shared" si="28"/>
        <v>0</v>
      </c>
    </row>
    <row r="79" spans="1:36" s="32" customFormat="1" ht="30" customHeight="1">
      <c r="A79" s="31"/>
      <c r="B79" s="103"/>
      <c r="C79" s="107"/>
      <c r="D79" s="107"/>
      <c r="E79" s="107"/>
      <c r="F79" s="107"/>
      <c r="G79" s="33"/>
      <c r="H79" s="33"/>
      <c r="I79" s="67">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67">
        <f t="shared" si="19"/>
        <v>0</v>
      </c>
      <c r="J80" s="38">
        <f t="shared" si="20"/>
        <v>0</v>
      </c>
      <c r="K80" s="36">
        <f t="shared" si="21"/>
        <v>0</v>
      </c>
      <c r="L80" s="46"/>
      <c r="M80" s="48"/>
      <c r="N80" s="53"/>
      <c r="O80" s="50"/>
      <c r="P80" s="31"/>
      <c r="Q80" s="94">
        <v>2</v>
      </c>
      <c r="R80" s="85">
        <f t="shared" si="22"/>
        <v>0</v>
      </c>
      <c r="S80" s="87">
        <f t="shared" si="23"/>
        <v>0</v>
      </c>
      <c r="T80" s="88" t="str">
        <f t="shared" si="24"/>
        <v>La probabilté d'un accident reste forte</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67">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67">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67">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67">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67">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67">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67">
        <f t="shared" si="19"/>
        <v>0</v>
      </c>
      <c r="J87" s="38">
        <f t="shared" si="20"/>
        <v>0</v>
      </c>
      <c r="K87" s="36">
        <f t="shared" si="21"/>
        <v>0</v>
      </c>
      <c r="L87" s="46"/>
      <c r="M87" s="48"/>
      <c r="N87" s="53"/>
      <c r="O87" s="50"/>
      <c r="P87" s="31"/>
      <c r="Q87" s="94">
        <v>1</v>
      </c>
      <c r="R87" s="85">
        <f t="shared" si="22"/>
        <v>0</v>
      </c>
      <c r="S87" s="87">
        <f t="shared" si="23"/>
        <v>0</v>
      </c>
      <c r="T87" s="88">
        <f t="shared" si="24"/>
        <v>0</v>
      </c>
      <c r="U87" s="76" t="str">
        <f t="shared" si="25"/>
        <v>Probabilité d'accident réduite</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67">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67">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67">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67">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67">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67">
        <f t="shared" si="19"/>
        <v>0</v>
      </c>
      <c r="J93" s="38">
        <f t="shared" si="20"/>
        <v>0</v>
      </c>
      <c r="K93" s="36">
        <f t="shared" si="21"/>
        <v>0</v>
      </c>
      <c r="L93" s="46"/>
      <c r="M93" s="48"/>
      <c r="N93" s="53"/>
      <c r="O93" s="50"/>
      <c r="P93" s="31"/>
      <c r="Q93" s="94">
        <v>1</v>
      </c>
      <c r="R93" s="85">
        <f t="shared" si="22"/>
        <v>0</v>
      </c>
      <c r="S93" s="87">
        <f t="shared" si="23"/>
        <v>0</v>
      </c>
      <c r="T93" s="88">
        <f t="shared" si="24"/>
        <v>0</v>
      </c>
      <c r="U93" s="76" t="str">
        <f t="shared" si="25"/>
        <v>Probabilité d'accident réduite</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67">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67">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67">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67">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67">
        <f t="shared" si="19"/>
        <v>0</v>
      </c>
      <c r="J98" s="38">
        <f t="shared" si="20"/>
        <v>0</v>
      </c>
      <c r="K98" s="36">
        <f t="shared" si="21"/>
        <v>0</v>
      </c>
      <c r="L98" s="46"/>
      <c r="M98" s="48"/>
      <c r="N98" s="53"/>
      <c r="O98" s="50"/>
      <c r="P98" s="31"/>
      <c r="Q98" s="94">
        <v>4</v>
      </c>
      <c r="R98" s="85" t="str">
        <f t="shared" si="22"/>
        <v>URGENT ! Nouvelle action à prévoir</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67">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67">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67">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67">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67">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67">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67">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67">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67">
        <f t="shared" si="19"/>
        <v>0</v>
      </c>
      <c r="J107" s="38">
        <f t="shared" si="20"/>
        <v>0</v>
      </c>
      <c r="K107" s="36">
        <f t="shared" si="21"/>
        <v>0</v>
      </c>
      <c r="L107" s="46"/>
      <c r="M107" s="48"/>
      <c r="N107" s="53"/>
      <c r="O107" s="50"/>
      <c r="P107" s="31"/>
      <c r="Q107" s="94">
        <v>4</v>
      </c>
      <c r="R107" s="85" t="str">
        <f t="shared" si="22"/>
        <v>URGENT ! Nouvelle action à prévoir</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67">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67">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67">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67">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67">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67">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67">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67">
        <f t="shared" si="19"/>
        <v>0</v>
      </c>
      <c r="J115" s="38">
        <f t="shared" si="20"/>
        <v>0</v>
      </c>
      <c r="K115" s="36">
        <f t="shared" si="21"/>
        <v>0</v>
      </c>
      <c r="L115" s="46"/>
      <c r="M115" s="48"/>
      <c r="N115" s="53"/>
      <c r="O115" s="50"/>
      <c r="P115" s="31"/>
      <c r="Q115" s="94">
        <v>1</v>
      </c>
      <c r="R115" s="85">
        <f t="shared" si="22"/>
        <v>0</v>
      </c>
      <c r="S115" s="87">
        <f t="shared" si="23"/>
        <v>0</v>
      </c>
      <c r="T115" s="88">
        <f t="shared" si="24"/>
        <v>0</v>
      </c>
      <c r="U115" s="76" t="str">
        <f t="shared" si="25"/>
        <v>Probabilité d'accident réduite</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67">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67">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67">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67">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67">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67">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67">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67">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67">
        <f t="shared" si="19"/>
        <v>0</v>
      </c>
      <c r="J124" s="38">
        <f t="shared" si="20"/>
        <v>0</v>
      </c>
      <c r="K124" s="36">
        <f t="shared" si="21"/>
        <v>0</v>
      </c>
      <c r="L124" s="46"/>
      <c r="M124" s="48"/>
      <c r="N124" s="53"/>
      <c r="O124" s="50"/>
      <c r="P124" s="31"/>
      <c r="Q124" s="94">
        <v>2</v>
      </c>
      <c r="R124" s="85">
        <f t="shared" si="22"/>
        <v>0</v>
      </c>
      <c r="S124" s="87">
        <f t="shared" si="23"/>
        <v>0</v>
      </c>
      <c r="T124" s="88" t="str">
        <f t="shared" si="24"/>
        <v>La probabilté d'un accident reste forte</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67">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67">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67">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67">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67">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67">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67">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67">
        <f t="shared" si="19"/>
        <v>0</v>
      </c>
      <c r="J132" s="38">
        <f t="shared" si="20"/>
        <v>0</v>
      </c>
      <c r="K132" s="36">
        <f t="shared" si="21"/>
        <v>0</v>
      </c>
      <c r="L132" s="46"/>
      <c r="M132" s="48"/>
      <c r="N132" s="53"/>
      <c r="O132" s="50"/>
      <c r="P132" s="31"/>
      <c r="Q132" s="94">
        <v>2</v>
      </c>
      <c r="R132" s="85">
        <f t="shared" si="22"/>
        <v>0</v>
      </c>
      <c r="S132" s="87">
        <f t="shared" si="23"/>
        <v>0</v>
      </c>
      <c r="T132" s="88" t="str">
        <f t="shared" si="24"/>
        <v>La probabilté d'un accident reste forte</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67">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67">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68"/>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J136" s="29"/>
      <c r="K136" s="30"/>
      <c r="Q136" s="91"/>
    </row>
    <row r="137" spans="3:17" ht="15" customHeight="1">
      <c r="C137" s="27"/>
      <c r="G137" s="27"/>
      <c r="H137" s="27"/>
      <c r="J137" s="29"/>
      <c r="K137" s="30"/>
      <c r="Q137" s="91"/>
    </row>
    <row r="138" spans="3:17" ht="15" customHeight="1">
      <c r="C138" s="27"/>
      <c r="G138" s="27"/>
      <c r="H138" s="27"/>
      <c r="J138" s="29"/>
      <c r="K138" s="30"/>
      <c r="Q138" s="91"/>
    </row>
    <row r="139" spans="3:17" ht="15" customHeight="1">
      <c r="C139" s="27"/>
      <c r="G139" s="27"/>
      <c r="H139" s="27"/>
      <c r="J139" s="29"/>
      <c r="K139" s="30"/>
      <c r="Q139" s="91"/>
    </row>
    <row r="140" spans="3:17" ht="15" customHeight="1">
      <c r="C140" s="27"/>
      <c r="G140" s="27"/>
      <c r="H140" s="27"/>
      <c r="J140" s="29"/>
      <c r="K140" s="30"/>
      <c r="Q140" s="91"/>
    </row>
    <row r="141" spans="3:17" ht="15" customHeight="1">
      <c r="C141" s="27"/>
      <c r="G141" s="27"/>
      <c r="H141" s="27"/>
      <c r="J141" s="29"/>
      <c r="K141" s="30"/>
      <c r="Q141" s="91"/>
    </row>
    <row r="142" spans="3:17" ht="15" customHeight="1">
      <c r="C142" s="27"/>
      <c r="G142" s="27"/>
      <c r="H142" s="27"/>
      <c r="J142" s="29"/>
      <c r="K142" s="30"/>
      <c r="Q142" s="91"/>
    </row>
    <row r="143" spans="3:17" ht="15" customHeight="1">
      <c r="C143" s="27"/>
      <c r="G143" s="27"/>
      <c r="H143" s="27"/>
      <c r="J143" s="29"/>
      <c r="K143" s="30"/>
      <c r="Q143" s="91"/>
    </row>
    <row r="144" spans="3:17" ht="15" customHeight="1">
      <c r="C144" s="27"/>
      <c r="G144" s="27"/>
      <c r="H144" s="27"/>
      <c r="J144" s="29"/>
      <c r="K144" s="30"/>
      <c r="Q144" s="91"/>
    </row>
    <row r="145" spans="3:17" ht="15" customHeight="1">
      <c r="C145" s="27"/>
      <c r="G145" s="27"/>
      <c r="H145" s="27"/>
      <c r="J145" s="29"/>
      <c r="K145" s="30"/>
      <c r="Q145" s="91"/>
    </row>
    <row r="146" spans="3:17" ht="15" customHeight="1">
      <c r="C146" s="27"/>
      <c r="G146" s="27"/>
      <c r="H146" s="27"/>
      <c r="J146" s="29"/>
      <c r="K146" s="30"/>
      <c r="Q146" s="91"/>
    </row>
    <row r="147" spans="3:17" ht="15" customHeight="1">
      <c r="C147" s="27"/>
      <c r="G147" s="27"/>
      <c r="H147" s="27"/>
      <c r="J147" s="29"/>
      <c r="K147" s="30"/>
      <c r="Q147" s="91"/>
    </row>
    <row r="148" spans="3:17" ht="15" customHeight="1">
      <c r="C148" s="27"/>
      <c r="G148" s="27"/>
      <c r="H148" s="27"/>
      <c r="J148" s="29"/>
      <c r="K148" s="30"/>
      <c r="Q148" s="91"/>
    </row>
    <row r="149" spans="3:17" ht="15" customHeight="1">
      <c r="C149" s="27"/>
      <c r="G149" s="27"/>
      <c r="H149" s="27"/>
      <c r="J149" s="29"/>
      <c r="K149" s="30"/>
      <c r="Q149" s="91"/>
    </row>
    <row r="150" spans="3:17" ht="15" customHeight="1">
      <c r="C150" s="27"/>
      <c r="G150" s="27"/>
      <c r="H150" s="27"/>
      <c r="J150" s="29"/>
      <c r="K150" s="30"/>
      <c r="Q150" s="91"/>
    </row>
    <row r="151" spans="3:17" ht="15" customHeight="1">
      <c r="C151" s="27"/>
      <c r="G151" s="27"/>
      <c r="H151" s="27"/>
      <c r="J151" s="29"/>
      <c r="K151" s="30"/>
      <c r="Q151" s="91"/>
    </row>
    <row r="152" spans="3:17" ht="15" customHeight="1">
      <c r="C152" s="27"/>
      <c r="G152" s="27"/>
      <c r="H152" s="27"/>
      <c r="J152" s="29"/>
      <c r="K152" s="30"/>
      <c r="Q152" s="91"/>
    </row>
    <row r="153" spans="3:17" ht="15" customHeight="1">
      <c r="C153" s="27"/>
      <c r="G153" s="27"/>
      <c r="H153" s="27"/>
      <c r="J153" s="29"/>
      <c r="K153" s="30"/>
      <c r="Q153" s="91"/>
    </row>
    <row r="154" spans="3:17" ht="15" customHeight="1">
      <c r="C154" s="27"/>
      <c r="G154" s="27"/>
      <c r="H154" s="27"/>
      <c r="J154" s="29"/>
      <c r="K154" s="30"/>
      <c r="Q154" s="91"/>
    </row>
    <row r="155" spans="3:17" ht="15" customHeight="1">
      <c r="C155" s="27"/>
      <c r="G155" s="27"/>
      <c r="H155" s="27"/>
      <c r="J155" s="29"/>
      <c r="K155" s="30"/>
      <c r="Q155" s="91"/>
    </row>
    <row r="156" spans="3:17" ht="15" customHeight="1">
      <c r="C156" s="27"/>
      <c r="G156" s="27"/>
      <c r="H156" s="27"/>
      <c r="J156" s="29"/>
      <c r="K156" s="30"/>
      <c r="Q156" s="91"/>
    </row>
    <row r="157" spans="3:17" ht="15" customHeight="1">
      <c r="C157" s="27"/>
      <c r="G157" s="27"/>
      <c r="H157" s="27"/>
      <c r="J157" s="29"/>
      <c r="K157" s="30"/>
      <c r="Q157" s="91"/>
    </row>
    <row r="158" spans="3:17" ht="15" customHeight="1">
      <c r="C158" s="27"/>
      <c r="G158" s="27"/>
      <c r="H158" s="27"/>
      <c r="J158" s="29"/>
      <c r="K158" s="30"/>
      <c r="Q158" s="91"/>
    </row>
    <row r="159" spans="3:17" ht="15" customHeight="1">
      <c r="C159" s="27"/>
      <c r="G159" s="27"/>
      <c r="H159" s="27"/>
      <c r="J159" s="29"/>
      <c r="K159" s="30"/>
      <c r="Q159" s="91"/>
    </row>
    <row r="160" spans="3:17" ht="15" customHeight="1">
      <c r="C160" s="27"/>
      <c r="G160" s="27"/>
      <c r="H160" s="27"/>
      <c r="J160" s="29"/>
      <c r="K160" s="30"/>
      <c r="Q160" s="91"/>
    </row>
    <row r="161" spans="3:17" ht="15" customHeight="1">
      <c r="C161" s="27"/>
      <c r="G161" s="27"/>
      <c r="H161" s="27"/>
      <c r="J161" s="29"/>
      <c r="K161" s="30"/>
      <c r="Q161" s="91"/>
    </row>
    <row r="162" spans="3:17" ht="15" customHeight="1">
      <c r="C162" s="27"/>
      <c r="G162" s="27"/>
      <c r="H162" s="27"/>
      <c r="J162" s="29"/>
      <c r="K162" s="30"/>
      <c r="Q162" s="91"/>
    </row>
    <row r="163" spans="3:17" ht="15" customHeight="1">
      <c r="C163" s="27"/>
      <c r="G163" s="27"/>
      <c r="H163" s="27"/>
      <c r="J163" s="29"/>
      <c r="K163" s="30"/>
      <c r="Q163" s="91"/>
    </row>
    <row r="164" spans="3:17" ht="15" customHeight="1">
      <c r="C164" s="27"/>
      <c r="G164" s="27"/>
      <c r="H164" s="27"/>
      <c r="J164" s="29"/>
      <c r="K164" s="30"/>
      <c r="Q164" s="91"/>
    </row>
    <row r="165" spans="3:17" ht="15" customHeight="1">
      <c r="C165" s="27"/>
      <c r="G165" s="27"/>
      <c r="H165" s="27"/>
      <c r="J165" s="29"/>
      <c r="K165" s="30"/>
      <c r="Q165" s="91"/>
    </row>
    <row r="166" spans="3:17" ht="15" customHeight="1">
      <c r="C166" s="27"/>
      <c r="G166" s="27"/>
      <c r="H166" s="27"/>
      <c r="J166" s="29"/>
      <c r="K166" s="30"/>
      <c r="Q166" s="91"/>
    </row>
    <row r="167" spans="3:17" ht="15" customHeight="1">
      <c r="C167" s="27"/>
      <c r="G167" s="27"/>
      <c r="H167" s="27"/>
      <c r="J167" s="29"/>
      <c r="K167" s="30"/>
      <c r="Q167" s="91"/>
    </row>
    <row r="168" spans="3:17" ht="15" customHeight="1">
      <c r="C168" s="27"/>
      <c r="G168" s="27"/>
      <c r="H168" s="27"/>
      <c r="J168" s="29"/>
      <c r="K168" s="30"/>
      <c r="Q168" s="91"/>
    </row>
  </sheetData>
  <sheetProtection/>
  <protectedRanges>
    <protectedRange password="BFB0" sqref="R10:U135" name="Plage1_1_1_3"/>
  </protectedRanges>
  <mergeCells count="20">
    <mergeCell ref="B2:B4"/>
    <mergeCell ref="B6:F6"/>
    <mergeCell ref="N8:N9"/>
    <mergeCell ref="O8:O9"/>
    <mergeCell ref="L7:O7"/>
    <mergeCell ref="B8:B9"/>
    <mergeCell ref="C8:C9"/>
    <mergeCell ref="D8:D9"/>
    <mergeCell ref="E8:E9"/>
    <mergeCell ref="F8:F9"/>
    <mergeCell ref="AH8:AH9"/>
    <mergeCell ref="AI8:AI9"/>
    <mergeCell ref="AJ8:AJ9"/>
    <mergeCell ref="AH6:AI7"/>
    <mergeCell ref="G8:H8"/>
    <mergeCell ref="I8:K8"/>
    <mergeCell ref="L8:L9"/>
    <mergeCell ref="M8:M9"/>
    <mergeCell ref="Q7:Q9"/>
    <mergeCell ref="R7:U9"/>
  </mergeCells>
  <printOptions/>
  <pageMargins left="0.787401575" right="0.787401575" top="0.984251969" bottom="0.984251969" header="0.4921259845" footer="0.492125984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H33"/>
  <sheetViews>
    <sheetView zoomScalePageLayoutView="0" workbookViewId="0" topLeftCell="A1">
      <pane ySplit="6" topLeftCell="A7" activePane="bottomLeft" state="frozen"/>
      <selection pane="topLeft" activeCell="A1" sqref="A1"/>
      <selection pane="bottomLeft" activeCell="A5" sqref="A5"/>
    </sheetView>
  </sheetViews>
  <sheetFormatPr defaultColWidth="11.421875" defaultRowHeight="12.75"/>
  <cols>
    <col min="1" max="1" width="13.28125" style="4" customWidth="1"/>
    <col min="2" max="2" width="14.7109375" style="172" customWidth="1"/>
    <col min="3" max="3" width="25.140625" style="4" customWidth="1"/>
    <col min="4" max="8" width="11.421875" style="4" customWidth="1"/>
    <col min="9" max="16384" width="11.421875" style="4" customWidth="1"/>
  </cols>
  <sheetData>
    <row r="2" spans="2:8" ht="21.75" customHeight="1">
      <c r="B2" s="277" t="s">
        <v>80</v>
      </c>
      <c r="C2" s="278"/>
      <c r="D2" s="278"/>
      <c r="E2" s="278"/>
      <c r="F2" s="278"/>
      <c r="G2" s="278"/>
      <c r="H2" s="279"/>
    </row>
    <row r="4" spans="2:8" ht="15.75">
      <c r="B4" s="168" t="s">
        <v>78</v>
      </c>
      <c r="C4" s="169">
        <f ca="1">TODAY()</f>
        <v>44015</v>
      </c>
      <c r="D4" s="169"/>
      <c r="E4" s="169"/>
      <c r="F4" s="170"/>
      <c r="G4" s="170"/>
      <c r="H4" s="170"/>
    </row>
    <row r="6" spans="2:8" s="99" customFormat="1" ht="20.25" customHeight="1">
      <c r="B6" s="154" t="s">
        <v>79</v>
      </c>
      <c r="C6" s="280" t="s">
        <v>183</v>
      </c>
      <c r="D6" s="280"/>
      <c r="E6" s="280"/>
      <c r="F6" s="280"/>
      <c r="G6" s="280"/>
      <c r="H6" s="280"/>
    </row>
    <row r="7" spans="2:8" ht="24.75" customHeight="1">
      <c r="B7" s="171"/>
      <c r="C7" s="274"/>
      <c r="D7" s="275"/>
      <c r="E7" s="275"/>
      <c r="F7" s="275"/>
      <c r="G7" s="275"/>
      <c r="H7" s="276"/>
    </row>
    <row r="8" spans="2:8" ht="24.75" customHeight="1">
      <c r="B8" s="171"/>
      <c r="C8" s="274"/>
      <c r="D8" s="275"/>
      <c r="E8" s="275"/>
      <c r="F8" s="275"/>
      <c r="G8" s="275"/>
      <c r="H8" s="276"/>
    </row>
    <row r="9" spans="2:8" ht="24.75" customHeight="1">
      <c r="B9" s="171"/>
      <c r="C9" s="274"/>
      <c r="D9" s="275"/>
      <c r="E9" s="275"/>
      <c r="F9" s="275"/>
      <c r="G9" s="275"/>
      <c r="H9" s="276"/>
    </row>
    <row r="10" spans="2:8" ht="24.75" customHeight="1">
      <c r="B10" s="171"/>
      <c r="C10" s="274"/>
      <c r="D10" s="275"/>
      <c r="E10" s="275"/>
      <c r="F10" s="275"/>
      <c r="G10" s="275"/>
      <c r="H10" s="276"/>
    </row>
    <row r="11" spans="2:8" ht="24.75" customHeight="1">
      <c r="B11" s="171"/>
      <c r="C11" s="274"/>
      <c r="D11" s="275"/>
      <c r="E11" s="275"/>
      <c r="F11" s="275"/>
      <c r="G11" s="275"/>
      <c r="H11" s="276"/>
    </row>
    <row r="12" spans="2:8" ht="24.75" customHeight="1">
      <c r="B12" s="171"/>
      <c r="C12" s="274"/>
      <c r="D12" s="275"/>
      <c r="E12" s="275"/>
      <c r="F12" s="275"/>
      <c r="G12" s="275"/>
      <c r="H12" s="276"/>
    </row>
    <row r="13" spans="2:8" ht="24.75" customHeight="1">
      <c r="B13" s="171"/>
      <c r="C13" s="274"/>
      <c r="D13" s="275"/>
      <c r="E13" s="275"/>
      <c r="F13" s="275"/>
      <c r="G13" s="275"/>
      <c r="H13" s="276"/>
    </row>
    <row r="14" spans="2:8" ht="24.75" customHeight="1">
      <c r="B14" s="171"/>
      <c r="C14" s="274"/>
      <c r="D14" s="275"/>
      <c r="E14" s="275"/>
      <c r="F14" s="275"/>
      <c r="G14" s="275"/>
      <c r="H14" s="276"/>
    </row>
    <row r="15" spans="2:8" ht="24.75" customHeight="1">
      <c r="B15" s="171"/>
      <c r="C15" s="274"/>
      <c r="D15" s="275"/>
      <c r="E15" s="275"/>
      <c r="F15" s="275"/>
      <c r="G15" s="275"/>
      <c r="H15" s="276"/>
    </row>
    <row r="16" spans="2:8" ht="24.75" customHeight="1">
      <c r="B16" s="171"/>
      <c r="C16" s="274"/>
      <c r="D16" s="275"/>
      <c r="E16" s="275"/>
      <c r="F16" s="275"/>
      <c r="G16" s="275"/>
      <c r="H16" s="276"/>
    </row>
    <row r="17" spans="2:8" ht="24.75" customHeight="1">
      <c r="B17" s="171"/>
      <c r="C17" s="274"/>
      <c r="D17" s="275"/>
      <c r="E17" s="275"/>
      <c r="F17" s="275"/>
      <c r="G17" s="275"/>
      <c r="H17" s="276"/>
    </row>
    <row r="18" spans="2:8" ht="24.75" customHeight="1">
      <c r="B18" s="171"/>
      <c r="C18" s="274"/>
      <c r="D18" s="275"/>
      <c r="E18" s="275"/>
      <c r="F18" s="275"/>
      <c r="G18" s="275"/>
      <c r="H18" s="276"/>
    </row>
    <row r="19" spans="2:8" ht="24.75" customHeight="1">
      <c r="B19" s="171"/>
      <c r="C19" s="274"/>
      <c r="D19" s="275"/>
      <c r="E19" s="275"/>
      <c r="F19" s="275"/>
      <c r="G19" s="275"/>
      <c r="H19" s="276"/>
    </row>
    <row r="20" spans="2:8" ht="24.75" customHeight="1">
      <c r="B20" s="171"/>
      <c r="C20" s="274"/>
      <c r="D20" s="275"/>
      <c r="E20" s="275"/>
      <c r="F20" s="275"/>
      <c r="G20" s="275"/>
      <c r="H20" s="276"/>
    </row>
    <row r="21" spans="2:8" ht="24.75" customHeight="1">
      <c r="B21" s="171"/>
      <c r="C21" s="274"/>
      <c r="D21" s="275"/>
      <c r="E21" s="275"/>
      <c r="F21" s="275"/>
      <c r="G21" s="275"/>
      <c r="H21" s="276"/>
    </row>
    <row r="22" spans="2:8" ht="24.75" customHeight="1">
      <c r="B22" s="171"/>
      <c r="C22" s="274"/>
      <c r="D22" s="275"/>
      <c r="E22" s="275"/>
      <c r="F22" s="275"/>
      <c r="G22" s="275"/>
      <c r="H22" s="276"/>
    </row>
    <row r="23" spans="2:8" ht="24.75" customHeight="1">
      <c r="B23" s="171"/>
      <c r="C23" s="274"/>
      <c r="D23" s="275"/>
      <c r="E23" s="275"/>
      <c r="F23" s="275"/>
      <c r="G23" s="275"/>
      <c r="H23" s="276"/>
    </row>
    <row r="24" spans="2:8" ht="24.75" customHeight="1">
      <c r="B24" s="171"/>
      <c r="C24" s="274"/>
      <c r="D24" s="275"/>
      <c r="E24" s="275"/>
      <c r="F24" s="275"/>
      <c r="G24" s="275"/>
      <c r="H24" s="276"/>
    </row>
    <row r="25" spans="2:8" ht="24.75" customHeight="1">
      <c r="B25" s="171"/>
      <c r="C25" s="274"/>
      <c r="D25" s="275"/>
      <c r="E25" s="275"/>
      <c r="F25" s="275"/>
      <c r="G25" s="275"/>
      <c r="H25" s="276"/>
    </row>
    <row r="26" spans="2:8" ht="24.75" customHeight="1">
      <c r="B26" s="171"/>
      <c r="C26" s="274"/>
      <c r="D26" s="275"/>
      <c r="E26" s="275"/>
      <c r="F26" s="275"/>
      <c r="G26" s="275"/>
      <c r="H26" s="276"/>
    </row>
    <row r="27" spans="2:8" ht="24.75" customHeight="1">
      <c r="B27" s="171"/>
      <c r="C27" s="274"/>
      <c r="D27" s="275"/>
      <c r="E27" s="275"/>
      <c r="F27" s="275"/>
      <c r="G27" s="275"/>
      <c r="H27" s="276"/>
    </row>
    <row r="28" spans="2:8" ht="24.75" customHeight="1">
      <c r="B28" s="171"/>
      <c r="C28" s="274"/>
      <c r="D28" s="275"/>
      <c r="E28" s="275"/>
      <c r="F28" s="275"/>
      <c r="G28" s="275"/>
      <c r="H28" s="276"/>
    </row>
    <row r="29" spans="2:8" ht="24.75" customHeight="1">
      <c r="B29" s="171"/>
      <c r="C29" s="274"/>
      <c r="D29" s="275"/>
      <c r="E29" s="275"/>
      <c r="F29" s="275"/>
      <c r="G29" s="275"/>
      <c r="H29" s="276"/>
    </row>
    <row r="30" spans="2:8" ht="24.75" customHeight="1">
      <c r="B30" s="171"/>
      <c r="C30" s="274"/>
      <c r="D30" s="275"/>
      <c r="E30" s="275"/>
      <c r="F30" s="275"/>
      <c r="G30" s="275"/>
      <c r="H30" s="276"/>
    </row>
    <row r="31" spans="2:8" ht="24.75" customHeight="1">
      <c r="B31" s="171"/>
      <c r="C31" s="274"/>
      <c r="D31" s="275"/>
      <c r="E31" s="275"/>
      <c r="F31" s="275"/>
      <c r="G31" s="275"/>
      <c r="H31" s="276"/>
    </row>
    <row r="33" ht="12.75">
      <c r="A33" s="5"/>
    </row>
  </sheetData>
  <sheetProtection/>
  <mergeCells count="27">
    <mergeCell ref="C16:H16"/>
    <mergeCell ref="B2:H2"/>
    <mergeCell ref="C6:H6"/>
    <mergeCell ref="C7:H7"/>
    <mergeCell ref="C8:H8"/>
    <mergeCell ref="C9:H9"/>
    <mergeCell ref="C10:H10"/>
    <mergeCell ref="C23:H23"/>
    <mergeCell ref="C24:H24"/>
    <mergeCell ref="C25:H25"/>
    <mergeCell ref="C26:H26"/>
    <mergeCell ref="C27:H27"/>
    <mergeCell ref="C11:H11"/>
    <mergeCell ref="C12:H12"/>
    <mergeCell ref="C13:H13"/>
    <mergeCell ref="C14:H14"/>
    <mergeCell ref="C15:H15"/>
    <mergeCell ref="C17:H17"/>
    <mergeCell ref="C18:H18"/>
    <mergeCell ref="C29:H29"/>
    <mergeCell ref="C30:H30"/>
    <mergeCell ref="C28:H28"/>
    <mergeCell ref="C31:H31"/>
    <mergeCell ref="C19:H19"/>
    <mergeCell ref="C20:H20"/>
    <mergeCell ref="C21:H21"/>
    <mergeCell ref="C22:H22"/>
  </mergeCells>
  <printOptions/>
  <pageMargins left="0.7" right="0.7" top="0.75" bottom="0.75" header="0.3" footer="0.3"/>
  <pageSetup fitToHeight="1" fitToWidth="1" horizontalDpi="600" verticalDpi="600" orientation="portrait" paperSize="9" scale="92" r:id="rId2"/>
  <legacyDrawing r:id="rId1"/>
</worksheet>
</file>

<file path=xl/worksheets/sheet8.xml><?xml version="1.0" encoding="utf-8"?>
<worksheet xmlns="http://schemas.openxmlformats.org/spreadsheetml/2006/main" xmlns:r="http://schemas.openxmlformats.org/officeDocument/2006/relationships">
  <dimension ref="A1:G32"/>
  <sheetViews>
    <sheetView zoomScale="90" zoomScaleNormal="90" zoomScalePageLayoutView="0" workbookViewId="0" topLeftCell="A1">
      <selection activeCell="C28" sqref="C28"/>
    </sheetView>
  </sheetViews>
  <sheetFormatPr defaultColWidth="11.421875" defaultRowHeight="12.75"/>
  <cols>
    <col min="1" max="1" width="4.7109375" style="4" customWidth="1"/>
    <col min="2" max="2" width="18.421875" style="4" customWidth="1"/>
    <col min="3" max="5" width="22.7109375" style="100" customWidth="1"/>
    <col min="6" max="6" width="24.574218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2" t="s">
        <v>191</v>
      </c>
      <c r="E4" s="282"/>
      <c r="F4" s="282"/>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1:7" s="180" customFormat="1" ht="21" customHeight="1">
      <c r="A27" s="189"/>
      <c r="B27" s="190"/>
      <c r="C27" s="209" t="s">
        <v>64</v>
      </c>
      <c r="D27" s="210" t="s">
        <v>65</v>
      </c>
      <c r="E27" s="211" t="s">
        <v>66</v>
      </c>
      <c r="F27" s="212" t="s">
        <v>182</v>
      </c>
      <c r="G27" s="179"/>
    </row>
    <row r="28" spans="2:7" s="180" customFormat="1" ht="21" customHeight="1">
      <c r="B28" s="181"/>
      <c r="C28" s="213">
        <f>'UNITE 1'!AH8</f>
        <v>3</v>
      </c>
      <c r="D28" s="213">
        <f>'UNITE 1'!AI8</f>
        <v>2</v>
      </c>
      <c r="E28" s="213">
        <f>'UNITE 1'!AJ8</f>
        <v>1</v>
      </c>
      <c r="F28" s="213">
        <f>SUM(C28:E28)</f>
        <v>6</v>
      </c>
      <c r="G28" s="179"/>
    </row>
    <row r="29" spans="2:7" s="185" customFormat="1" ht="21" customHeight="1">
      <c r="B29" s="181"/>
      <c r="C29" s="214">
        <f>C28/F28</f>
        <v>0.5</v>
      </c>
      <c r="D29" s="214">
        <f>D28/F28</f>
        <v>0.3333333333333333</v>
      </c>
      <c r="E29" s="214">
        <f>E28/F28</f>
        <v>0.16666666666666666</v>
      </c>
      <c r="F29" s="215">
        <f>SUM(C29:E29)</f>
        <v>0.9999999999999999</v>
      </c>
      <c r="G29" s="179"/>
    </row>
    <row r="30" spans="3:5" s="97" customFormat="1" ht="12.75">
      <c r="C30" s="98"/>
      <c r="D30" s="98"/>
      <c r="E30" s="98"/>
    </row>
    <row r="31" spans="3:5" s="97" customFormat="1" ht="12.75">
      <c r="C31" s="98"/>
      <c r="D31" s="98"/>
      <c r="E31" s="98"/>
    </row>
    <row r="32" spans="1:5" s="97" customFormat="1" ht="12.75">
      <c r="A32" s="4"/>
      <c r="B32" s="4"/>
      <c r="C32" s="98"/>
      <c r="D32" s="98"/>
      <c r="E32" s="98"/>
    </row>
  </sheetData>
  <sheetProtection/>
  <mergeCells count="2">
    <mergeCell ref="C2:F2"/>
    <mergeCell ref="D4:F4"/>
  </mergeCells>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A1:G32"/>
  <sheetViews>
    <sheetView zoomScale="90" zoomScaleNormal="90" zoomScalePageLayoutView="0" workbookViewId="0" topLeftCell="A1">
      <selection activeCell="C28" sqref="C28"/>
    </sheetView>
  </sheetViews>
  <sheetFormatPr defaultColWidth="11.421875" defaultRowHeight="12.75"/>
  <cols>
    <col min="1" max="1" width="4.7109375" style="4" customWidth="1"/>
    <col min="2" max="2" width="18.421875" style="4" customWidth="1"/>
    <col min="3" max="5" width="22.7109375" style="100" customWidth="1"/>
    <col min="6" max="6" width="23.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3" t="s">
        <v>179</v>
      </c>
      <c r="E4" s="283"/>
      <c r="F4" s="283"/>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1:7" s="180" customFormat="1" ht="21" customHeight="1">
      <c r="A27" s="189"/>
      <c r="B27" s="190"/>
      <c r="C27" s="202" t="s">
        <v>64</v>
      </c>
      <c r="D27" s="203" t="s">
        <v>65</v>
      </c>
      <c r="E27" s="204" t="s">
        <v>66</v>
      </c>
      <c r="F27" s="208" t="s">
        <v>182</v>
      </c>
      <c r="G27" s="179"/>
    </row>
    <row r="28" spans="2:7" s="180" customFormat="1" ht="21" customHeight="1">
      <c r="B28" s="181"/>
      <c r="C28" s="205">
        <f>'UNITE 2'!AH8</f>
        <v>1</v>
      </c>
      <c r="D28" s="205">
        <f>'UNITE 2'!AI8</f>
        <v>4</v>
      </c>
      <c r="E28" s="205">
        <f>'UNITE 2'!AJ8</f>
        <v>1</v>
      </c>
      <c r="F28" s="205">
        <f>SUM(C28:E28)</f>
        <v>6</v>
      </c>
      <c r="G28" s="179"/>
    </row>
    <row r="29" spans="2:7" s="185" customFormat="1" ht="21" customHeight="1">
      <c r="B29" s="181"/>
      <c r="C29" s="206">
        <f>C28/F28</f>
        <v>0.16666666666666666</v>
      </c>
      <c r="D29" s="206">
        <f>D28/F28</f>
        <v>0.6666666666666666</v>
      </c>
      <c r="E29" s="206">
        <f>E28/F28</f>
        <v>0.16666666666666666</v>
      </c>
      <c r="F29" s="207">
        <f>SUM(C29:E29)</f>
        <v>0.9999999999999999</v>
      </c>
      <c r="G29" s="179"/>
    </row>
    <row r="30" spans="3:5" s="97" customFormat="1" ht="12.75">
      <c r="C30" s="98"/>
      <c r="D30" s="98"/>
      <c r="E30" s="98"/>
    </row>
    <row r="31" spans="3:5" s="97" customFormat="1" ht="12.75">
      <c r="C31" s="98"/>
      <c r="D31" s="98"/>
      <c r="E31" s="98"/>
    </row>
    <row r="32" spans="1:5" s="97" customFormat="1" ht="12.75">
      <c r="A32" s="4"/>
      <c r="B32" s="4"/>
      <c r="C32" s="98"/>
      <c r="D32" s="98"/>
      <c r="E32" s="98"/>
    </row>
  </sheetData>
  <sheetProtection/>
  <mergeCells count="2">
    <mergeCell ref="C2:F2"/>
    <mergeCell ref="D4:F4"/>
  </mergeCells>
  <printOptions/>
  <pageMargins left="0.787401575" right="0.787401575" top="0.984251969" bottom="0.984251969" header="0.4921259845" footer="0.49212598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Nouvelle-Calédonie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philippe.di-maggio</dc:creator>
  <cp:keywords/>
  <dc:description/>
  <cp:lastModifiedBy>Philippe DIMAGGIO</cp:lastModifiedBy>
  <cp:lastPrinted>2009-07-31T00:08:02Z</cp:lastPrinted>
  <dcterms:created xsi:type="dcterms:W3CDTF">2008-09-14T21:12:24Z</dcterms:created>
  <dcterms:modified xsi:type="dcterms:W3CDTF">2020-07-03T03:04:27Z</dcterms:modified>
  <cp:category/>
  <cp:version/>
  <cp:contentType/>
  <cp:contentStatus/>
</cp:coreProperties>
</file>